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erabkova\Desktop\Chelčického - VV\ZTI\"/>
    </mc:Choice>
  </mc:AlternateContent>
  <xr:revisionPtr revIDLastSave="0" documentId="8_{350A0E77-C93E-47BF-AF7F-227D752ACF8C}" xr6:coauthVersionLast="36" xr6:coauthVersionMax="36" xr10:uidLastSave="{00000000-0000-0000-0000-000000000000}"/>
  <bookViews>
    <workbookView xWindow="0" yWindow="0" windowWidth="25500" windowHeight="12195" xr2:uid="{00000000-000D-0000-FFFF-FFFF00000000}"/>
  </bookViews>
  <sheets>
    <sheet name="ZTI" sheetId="8" r:id="rId1"/>
  </sheets>
  <definedNames>
    <definedName name="_SO16" hidden="1">{#N/A,#N/A,TRUE,"Krycí list"}</definedName>
    <definedName name="aaaaaaaa" hidden="1">{#N/A,#N/A,TRUE,"Krycí list"}</definedName>
    <definedName name="elktro_1" hidden="1">{#N/A,#N/A,TRUE,"Krycí list"}</definedName>
    <definedName name="FVCWREC" hidden="1">{#N/A,#N/A,TRUE,"Krycí list"}</definedName>
    <definedName name="mila" hidden="1">{#N/A,#N/A,TRUE,"Krycí list"}</definedName>
    <definedName name="nový" hidden="1">{#N/A,#N/A,TRUE,"Krycí list"}</definedName>
    <definedName name="_xlnm.Print_Area" localSheetId="0">ZTI!$A$1:$G$200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91029"/>
</workbook>
</file>

<file path=xl/calcChain.xml><?xml version="1.0" encoding="utf-8"?>
<calcChain xmlns="http://schemas.openxmlformats.org/spreadsheetml/2006/main">
  <c r="E124" i="8" l="1"/>
  <c r="G124" i="8" s="1"/>
  <c r="E125" i="8"/>
  <c r="G125" i="8" s="1"/>
  <c r="E126" i="8"/>
  <c r="G109" i="8"/>
  <c r="G108" i="8"/>
  <c r="E164" i="8"/>
  <c r="G165" i="8"/>
  <c r="G149" i="8"/>
  <c r="G146" i="8"/>
  <c r="G143" i="8"/>
  <c r="G142" i="8"/>
  <c r="G141" i="8"/>
  <c r="G140" i="8"/>
  <c r="G134" i="8"/>
  <c r="G155" i="8"/>
  <c r="G148" i="8"/>
  <c r="G147" i="8"/>
  <c r="G137" i="8"/>
  <c r="G166" i="8"/>
  <c r="G169" i="8"/>
  <c r="G77" i="8"/>
  <c r="G60" i="8"/>
  <c r="G62" i="8"/>
  <c r="G61" i="8"/>
  <c r="G43" i="8" l="1"/>
  <c r="G42" i="8"/>
  <c r="G41" i="8"/>
  <c r="E40" i="8" l="1"/>
  <c r="G40" i="8" s="1"/>
  <c r="G80" i="8" l="1"/>
  <c r="G172" i="8"/>
  <c r="G171" i="8"/>
  <c r="G173" i="8"/>
  <c r="G191" i="8" l="1"/>
  <c r="G79" i="8" l="1"/>
  <c r="G74" i="8" l="1"/>
  <c r="G57" i="8"/>
  <c r="G70" i="8"/>
  <c r="G69" i="8"/>
  <c r="G68" i="8"/>
  <c r="G65" i="8"/>
  <c r="G48" i="8"/>
  <c r="G47" i="8"/>
  <c r="G54" i="8"/>
  <c r="G53" i="8"/>
  <c r="G167" i="8"/>
  <c r="G164" i="8"/>
  <c r="G163" i="8"/>
  <c r="G162" i="8"/>
  <c r="G161" i="8"/>
  <c r="G128" i="8"/>
  <c r="G154" i="8"/>
  <c r="G126" i="8"/>
  <c r="E123" i="8"/>
  <c r="G123" i="8" s="1"/>
  <c r="E117" i="8"/>
  <c r="G117" i="8" s="1"/>
  <c r="E118" i="8"/>
  <c r="G118" i="8" s="1"/>
  <c r="E119" i="8"/>
  <c r="G119" i="8" s="1"/>
  <c r="E120" i="8"/>
  <c r="E121" i="8"/>
  <c r="E116" i="8"/>
  <c r="G116" i="8" s="1"/>
  <c r="G110" i="8"/>
  <c r="G107" i="8"/>
  <c r="G93" i="8" l="1"/>
  <c r="G92" i="8"/>
  <c r="G91" i="8"/>
  <c r="G90" i="8"/>
  <c r="G104" i="8"/>
  <c r="G103" i="8"/>
  <c r="G102" i="8"/>
  <c r="G101" i="8"/>
  <c r="G72" i="8" l="1"/>
  <c r="G67" i="8" l="1"/>
  <c r="G52" i="8"/>
  <c r="G121" i="8" l="1"/>
  <c r="G120" i="8"/>
  <c r="G100" i="8" l="1"/>
  <c r="G99" i="8"/>
  <c r="G39" i="8" l="1"/>
  <c r="G49" i="8"/>
  <c r="G50" i="8"/>
  <c r="G51" i="8"/>
  <c r="G64" i="8"/>
  <c r="G66" i="8"/>
  <c r="G152" i="8" l="1"/>
  <c r="G153" i="8"/>
  <c r="G158" i="8"/>
  <c r="G159" i="8"/>
  <c r="G175" i="8" l="1"/>
  <c r="G82" i="8"/>
  <c r="C28" i="8" l="1"/>
  <c r="G28" i="8" l="1"/>
  <c r="G27" i="8" l="1"/>
  <c r="G197" i="8" l="1"/>
  <c r="G200" i="8" s="1"/>
  <c r="C29" i="8"/>
  <c r="C27" i="8"/>
  <c r="G29" i="8" l="1"/>
  <c r="G31" i="8" l="1"/>
</calcChain>
</file>

<file path=xl/sharedStrings.xml><?xml version="1.0" encoding="utf-8"?>
<sst xmlns="http://schemas.openxmlformats.org/spreadsheetml/2006/main" count="386" uniqueCount="303">
  <si>
    <t>REKAPITULACE</t>
  </si>
  <si>
    <t>CELKEM</t>
  </si>
  <si>
    <t>Poznámka:</t>
  </si>
  <si>
    <t>a) veškeré položky na přípomoce, lešení, přesuny hmot a suti, uložení suti na skládku, dopravu, montáž, zpevněné montážní plochy, atd... jsou zahrnuty v jednotlivých jednotkových cenách</t>
  </si>
  <si>
    <t>b) součásti prací jsou veškeré zkoušky, potřebná měření, inspekce, uvedení zařízení do provozu, zaškolení obsluhy a revize</t>
  </si>
  <si>
    <t>c) součástí dodávky je zpracování veškeré dílenské dokumentace a dokumentace skutečného provedení</t>
  </si>
  <si>
    <t xml:space="preserve">e) v rozsahu prací zhotovitele jsou rovněž jakékoliv prvky, zařízení, práce a pomocné materiály, neuvedené v tomto soupisu výkonů, které jsou ale nezbytně nutné k dodání, instalaci , dokončení a provozování díla které je provedeno řádně a je plně funkční </t>
  </si>
  <si>
    <t>f) součástí dodávky jsou veškerá geodetická měření jako například vytyčení konstrukcí, kontrolní měření, zaměření skutečného stavu apod.</t>
  </si>
  <si>
    <t>g) součástí nabídkové ceny jsou i veškerá protiprašná opatření, nutná k zajištění čistoty okolních prostor</t>
  </si>
  <si>
    <t>CELKEM SOUPIS VÝKONŮ</t>
  </si>
  <si>
    <t>Zhotovitel prohlašuje, že podmínky a rozsah poptávky ( výkresové a textové části a soupisu výkonů) podrobně prostudoval, že jsou mu zcela jasné a jednoznačné a tím bere na vědomí, že na veškeré nároky, které vyplynou dodatečně, z důvodu nepochopení či  nerespektování těchto podmínek, nebude brán zřetel.</t>
  </si>
  <si>
    <t>d) součástí dodávky potrubních rozvodů a kabeláží je  závěsný systém (stavebnicový nebo dle vlastního návrhu, včetně vypracování detailních výkresů) a nátěry doplňkových konstrukcí včetně označení zařízení, čerpadel, armatur, strojoven a rozváděčů</t>
  </si>
  <si>
    <t>Objekt:</t>
  </si>
  <si>
    <t>kpl</t>
  </si>
  <si>
    <t>Profese:</t>
  </si>
  <si>
    <t>2.1</t>
  </si>
  <si>
    <t>2.2</t>
  </si>
  <si>
    <t>1.6</t>
  </si>
  <si>
    <t>1.7</t>
  </si>
  <si>
    <t>1.8</t>
  </si>
  <si>
    <t>2.7</t>
  </si>
  <si>
    <t>Investor:</t>
  </si>
  <si>
    <t>KANALIZACE</t>
  </si>
  <si>
    <t>m</t>
  </si>
  <si>
    <t>Dodávka a montáž potrubí,  včetně kolen, oblouků, odboček, přechodů, ostatních tvarovek, těsnění a spojovacího materiálu, pomocných prací a materiálu, lešení, požárních ucpávek, uzemnění dle ČSN, čištění a stavebních přípomocí. Součástí dodávky je závěsný systém (stavebnicový nebo dle vlastního návrhu, včetně vypracování detailních výkresů) a nátěry doplňkových konstrukcí včetně označení zařízení, čerpadel, armatur a strojoven.</t>
  </si>
  <si>
    <t>Manometr (0 - 1,0 MPa)</t>
  </si>
  <si>
    <t>2.8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</si>
  <si>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</si>
  <si>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</si>
  <si>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</si>
  <si>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</si>
  <si>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</si>
  <si>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</si>
  <si>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</si>
  <si>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</si>
  <si>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</si>
  <si>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</si>
  <si>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</si>
  <si>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</si>
  <si>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</si>
  <si>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</si>
  <si>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</si>
  <si>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</si>
  <si>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</si>
  <si>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Zkouška těsnosti kanalizace dle ČSN, včetně protokolu</t>
  </si>
  <si>
    <t>Ventilační hlavice HL DN 110</t>
  </si>
  <si>
    <t>1.9</t>
  </si>
  <si>
    <t>1.10</t>
  </si>
  <si>
    <t>1.11</t>
  </si>
  <si>
    <t>1.12</t>
  </si>
  <si>
    <t>1.13</t>
  </si>
  <si>
    <t>1.14</t>
  </si>
  <si>
    <t>1.15</t>
  </si>
  <si>
    <t>1.16</t>
  </si>
  <si>
    <t>2.4</t>
  </si>
  <si>
    <t>2.5</t>
  </si>
  <si>
    <t>2.6</t>
  </si>
  <si>
    <t>2.27</t>
  </si>
  <si>
    <t>2.28</t>
  </si>
  <si>
    <t>2.29</t>
  </si>
  <si>
    <t>2.30</t>
  </si>
  <si>
    <t>2.31</t>
  </si>
  <si>
    <t>2.32</t>
  </si>
  <si>
    <t>2.33</t>
  </si>
  <si>
    <t>2.34</t>
  </si>
  <si>
    <t>1.17</t>
  </si>
  <si>
    <t>1.18</t>
  </si>
  <si>
    <t>1.19</t>
  </si>
  <si>
    <t>STATUTÁRNÍ MĚSTO CHOMUTOV
ZBOROVSKÁ 4602, 430 28, CHOMUTOV</t>
  </si>
  <si>
    <t>PROJEKTOVÁ DOKUMENTACE NA REKONSTRUKCI OBJEKTU č.p.98 
CHELČICKÉHO, CHOMUTOV</t>
  </si>
  <si>
    <t xml:space="preserve">Soupis výkonů </t>
  </si>
  <si>
    <t>Zpracovatel nabídky si  prověřil specifikace a výměry uvedené v soupisu výkonů  s vlastní poptávkou . V případě zjištěných rozdílů na tyto písemně upozornil v nabídce.  Následné změny výměr v průběhu realizace nebudou akceptovány.</t>
  </si>
  <si>
    <t>D.1.4.e - ZDRAVOTNĚ TECHNICKÉ  INSTALACE</t>
  </si>
  <si>
    <t>2.9</t>
  </si>
  <si>
    <t>ventil DN50</t>
  </si>
  <si>
    <t>Uzavírací kulový kohout rohový 1/2"</t>
  </si>
  <si>
    <t>Přechod PPr / vnitřní závit dvojitý pro napojení nástěnné baterie 1/2" - výlevka</t>
  </si>
  <si>
    <t>Přechod PPr / vnitřní závit dvojitý pro napojení nástěnné baterie 1/2" - sprcha</t>
  </si>
  <si>
    <t>Ohebné hadice pro napojení zařizovacích předmětů
1/2" - 0,5m</t>
  </si>
  <si>
    <t>Hydrantový systém zapuštěný do zdi, plná dvířka.
Tvarově stálá hadice D19 - 30m.
Včetně montáže, spojovacího a montážního materiálu
Napojení na rozvod požární vody</t>
  </si>
  <si>
    <t>2.35</t>
  </si>
  <si>
    <t>2.36</t>
  </si>
  <si>
    <t>Tlaková zkouška celého systému
včetně protokolu</t>
  </si>
  <si>
    <t>proplach systému a následná definfekce systému
včetně protokolu</t>
  </si>
  <si>
    <t>2.37</t>
  </si>
  <si>
    <t>2.39</t>
  </si>
  <si>
    <t>Dokumentace skutečného stavu</t>
  </si>
  <si>
    <t>1.1</t>
  </si>
  <si>
    <t>Ponorné kalové čerpadlo  
včetně plovákového spínače.
Umístěbní ve stávající šachtě</t>
  </si>
  <si>
    <t>Podomítkový kondenzační sifon</t>
  </si>
  <si>
    <t>Napojení kondenzátu od plynového kotle</t>
  </si>
  <si>
    <t>Napojení kondenzátu VZT</t>
  </si>
  <si>
    <t>Napojení kondenzátu split jednotky</t>
  </si>
  <si>
    <t>1.2</t>
  </si>
  <si>
    <t>1.3</t>
  </si>
  <si>
    <t>1.4</t>
  </si>
  <si>
    <t>1.5</t>
  </si>
  <si>
    <t>POPIS VÝKONU</t>
  </si>
  <si>
    <t>Číslo pozice</t>
  </si>
  <si>
    <t>Měrná jednotka</t>
  </si>
  <si>
    <t>Množství</t>
  </si>
  <si>
    <t>Jednotková cena</t>
  </si>
  <si>
    <t>Cena
CZK</t>
  </si>
  <si>
    <t>ks</t>
  </si>
  <si>
    <t>2.40</t>
  </si>
  <si>
    <t>2.42</t>
  </si>
  <si>
    <t xml:space="preserve">Uzavírací kulový kohout pračkový </t>
  </si>
  <si>
    <r>
      <t xml:space="preserve">Bc. JAN HOMOLKA
</t>
    </r>
    <r>
      <rPr>
        <sz val="9"/>
        <rFont val="Arial"/>
        <family val="2"/>
        <charset val="238"/>
      </rPr>
      <t>Pátek 49, 291 01 Poděbrady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 xml:space="preserve">
autor:                      Jan Homolka
datum zpracování:  </t>
    </r>
    <r>
      <rPr>
        <b/>
        <sz val="9"/>
        <rFont val="Arial"/>
        <family val="2"/>
        <charset val="238"/>
      </rPr>
      <t>04/2020</t>
    </r>
  </si>
  <si>
    <t>Zařizovací předměty</t>
  </si>
  <si>
    <t>2.43</t>
  </si>
  <si>
    <t>Hloubení ryhy šířka 800mm, hloubka do 1m</t>
  </si>
  <si>
    <t>m3</t>
  </si>
  <si>
    <t>Podsyp, obsyp potrubí - písek</t>
  </si>
  <si>
    <t>Zásypání výkopu včetně hutnění</t>
  </si>
  <si>
    <t>Odvoz nepotřebné zeminy</t>
  </si>
  <si>
    <t>Ventilační hlavice HL DN 70</t>
  </si>
  <si>
    <t>Přivzdušňovací ventil HL DN70 podomítková verze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</si>
  <si>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</si>
  <si>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</si>
  <si>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</si>
  <si>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</si>
  <si>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</si>
  <si>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</si>
  <si>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</si>
  <si>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</si>
  <si>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</si>
  <si>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</si>
  <si>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Požární dotěsnění prostupůskrz požárně dělící konstrukce</t>
  </si>
  <si>
    <t>veškeré armatury musejí mít atest na pitnou vodu</t>
  </si>
  <si>
    <t>Ohebné hadice pro napojení zařizovacích předmětů
3/4" - 0,5m</t>
  </si>
  <si>
    <t>2.38</t>
  </si>
  <si>
    <t>2.41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</si>
  <si>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</si>
  <si>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</si>
  <si>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</si>
  <si>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</si>
  <si>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</si>
  <si>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</si>
  <si>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</si>
  <si>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</si>
  <si>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</si>
  <si>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</si>
  <si>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Pozn.1</t>
  </si>
  <si>
    <t>Pozn.2</t>
  </si>
  <si>
    <t>Pozn.3</t>
  </si>
  <si>
    <t>Pozn.4</t>
  </si>
  <si>
    <t>Pozn.5</t>
  </si>
  <si>
    <t>Pozn.6</t>
  </si>
  <si>
    <t>Pozn.7</t>
  </si>
  <si>
    <t>Pozn.8</t>
  </si>
  <si>
    <t>Pozn.9</t>
  </si>
  <si>
    <t>Pozn.K1</t>
  </si>
  <si>
    <t>Potrubí z trub PVC sytem KG - pro uložení v zemi DN 110</t>
  </si>
  <si>
    <t xml:space="preserve">Potrubí z trub PP system HT - odpadní DN 32 </t>
  </si>
  <si>
    <t>Potrubí z trub PP system HT - odpadní DN 40</t>
  </si>
  <si>
    <t>Potrubí z trub PP system HT - odpadní DN 50</t>
  </si>
  <si>
    <t>Potrubí z trub PP system HT - odpadní DN 70</t>
  </si>
  <si>
    <t>Potrubí z trub PP system HT - odpadní DN 110</t>
  </si>
  <si>
    <t>Potrubí z trub PP system HT - odpadní DN 125</t>
  </si>
  <si>
    <t>Potrubí z trub PP system HT - odpadní DN 150</t>
  </si>
  <si>
    <t>Potrubí z trub PP system HT - odpadní DN 200</t>
  </si>
  <si>
    <t>Potrubí z trub PE-HD (PE100, SDR11, 1,6MPA) svařovaných výtlak DN 40</t>
  </si>
  <si>
    <t>Vyvedení a upevnění odpadních výpustek DN 40</t>
  </si>
  <si>
    <t>Vyvedení a upevnění odpadních výpustek DN 50</t>
  </si>
  <si>
    <t>Vyvedení a upevnění odpadních výpustek DN 100</t>
  </si>
  <si>
    <t>Podlahová vpust DN 75 umístění v betonové podlaze v kotelně, vč. spoj. A kotvícího materiálu vč. usazení</t>
  </si>
  <si>
    <t>Elektrický zásobníkový ohřívač závěsný, včetně izolace elektrická patrona 2,2KW/ 230V, včetně montážního materiálu 5L</t>
  </si>
  <si>
    <t>Elektrický zásobníkový ohřívač závěsný, včetně izolace elektrická patrona 2,2KW/ 230V, včetně montážního materiálu 10L</t>
  </si>
  <si>
    <t>Elektrický zásobníkový ohřívač závěsný, včetně izolace elektrická patrona 2,2KW/ 230V, včetně montážního materiálu 45L</t>
  </si>
  <si>
    <t>Elektrický zásobníkový ohřívač závěsný, včetně izolace elektrická patrona 2,2KW/ 230V, včetně montážního materiálu 80L</t>
  </si>
  <si>
    <t>Pozn. V1</t>
  </si>
  <si>
    <t>Pozn. V2</t>
  </si>
  <si>
    <t>Potrubí z trub PPr PN 16 - svařovaných, vč. nosného materiálu D 20x2,3</t>
  </si>
  <si>
    <t>Potrubí z trub PPr PN 16 - svařovaných, vč. nosného materiálu D 25x2,8</t>
  </si>
  <si>
    <t>Potrubí z trub PPr PN 16 - svařovaných, vč. nosného materiálu D 32x2,9</t>
  </si>
  <si>
    <t>Potrubí z trub PPr PN 16 - svařovaných, vč. nosného materiálu D 40x3,7</t>
  </si>
  <si>
    <t>Potrubí z trub PPr PN 16 - svařovaných, vč. nosného materiálu D 50x4,6</t>
  </si>
  <si>
    <t>Potrubí z trub PPr PN 16 - svařovaných, vč. nosného materiálu D 63x5,8</t>
  </si>
  <si>
    <t>Trubky ocelové závitové běžné, spojováné závitem,  ČSN 42 5710,materiál 11 353.1 - hutní atest. PN 40. Pozinkované uvnitř i napovrchu DN 50</t>
  </si>
  <si>
    <t>Trubky ocelové závitové běžné, spojováné závitem,  ČSN 42 5710,materiál 11 353.1 - hutní atest. PN 40. Pozinkované uvnitř i napovrchu DN 40</t>
  </si>
  <si>
    <t>Trubky ocelové závitové běžné, spojováné závitem,  ČSN 42 5710,materiál 11 353.1 - hutní atest. PN 40. Pozinkované uvnitř i napovrchu DN 32</t>
  </si>
  <si>
    <t>Trubky ocelové závitové běžné, spojováné závitem,  ČSN 42 5710,materiál 11 353.1 - hutní atest. PN 40. Pozinkované uvnitř i napovrchu DN 25</t>
  </si>
  <si>
    <t>Tepelné izolace PE - MIRELON, potrubí PPr PN10-návlekové hadice DN 20 x 9mm</t>
  </si>
  <si>
    <t>Tepelné izolace PE - MIRELON, potrubí PPr PN10-návlekové hadice DN 25 x 9mm</t>
  </si>
  <si>
    <t>Tepelné izolace PE - MIRELON, potrubí PPr PN10-návlekové hadice DN 32 x 9mm</t>
  </si>
  <si>
    <t>Tepelné izolace PE - MIRELON, potrubí PPr PN10-návlekové hadice DN 40 x 9mm</t>
  </si>
  <si>
    <t>Tepelné izolace PE - MIRELON, potrubí PPr PN10-návlekové hadice DN 50 x 9mm</t>
  </si>
  <si>
    <t>Tepelné izolace PE - MIRELON, potrubí PPr PN10-návlekové hadice DN 63 x 9mm</t>
  </si>
  <si>
    <t>Tepelné izolace PE - MIRELON, potrubí pozink-návlekové hadice DN 50 x 9mm</t>
  </si>
  <si>
    <t>Tepelné izolace PE - MIRELON, potrubí pozink-návlekové hadice DN 40 x 9mm</t>
  </si>
  <si>
    <t>Tepelné izolace PE - MIRELON, potrubí pozink-návlekové hadice DN 32 x 9mm</t>
  </si>
  <si>
    <t>Tepelné izolace PE - MIRELON, potrubí pozink-návlekové hadice DN 25 x 9mm</t>
  </si>
  <si>
    <t>Vodoměrná sestava dle stantartu SCVK, ventil DN 50, mezikus pro instalaci vodoměru</t>
  </si>
  <si>
    <t>Filtr závitový, PN16 DN 50</t>
  </si>
  <si>
    <t>Zpětná klapka DN 50</t>
  </si>
  <si>
    <t>Zpětná klapka DN 25</t>
  </si>
  <si>
    <t>Zpětná klapka DN 20</t>
  </si>
  <si>
    <t>Zpětná klapka DN15</t>
  </si>
  <si>
    <t>Uzavírací  kulový kohout závitové, pro pitnou vodu DN 50</t>
  </si>
  <si>
    <t>Uzavírací  kulový kohout závitové, pro pitnou vodu DN 25</t>
  </si>
  <si>
    <t>Uzavírací  kulový kohout závitové, pro pitnou vodu DN 20</t>
  </si>
  <si>
    <t>Uzavírací  kulový kohout závitové, pro pitnou vodu DN 15</t>
  </si>
  <si>
    <t>Uzavírací plastový kulové kohouty závitové, pro pitnou vodu DN 20</t>
  </si>
  <si>
    <t>Uzavírací plastový kulové kohouty závitové, pro pitnou vodu DN 25</t>
  </si>
  <si>
    <t>Uzavírací plastový kulové kohouty závitové, pro pitnou vodu DN 32</t>
  </si>
  <si>
    <t>Uzavírací plastový kulové kohouty závitové, pro pitnou vodu DN 20 + koncovka s vněj. závitem</t>
  </si>
  <si>
    <t>Vypouštěcí kohout DN 15</t>
  </si>
  <si>
    <t>Požární dotěsnění prostupů skrz požárně dělící konstrukce</t>
  </si>
  <si>
    <t>Pozn.Z1</t>
  </si>
  <si>
    <t>Zařizovací předměty a doplňky ve zvláštním oddílu</t>
  </si>
  <si>
    <t>VODOVOD - neoceňovat - viz změna PD - zpětné využití dešťových vod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</si>
  <si>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</si>
  <si>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</si>
  <si>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</si>
  <si>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</si>
  <si>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</si>
  <si>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</si>
  <si>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</si>
  <si>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</si>
  <si>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</si>
  <si>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</si>
  <si>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</si>
  <si>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</si>
  <si>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</si>
  <si>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</si>
  <si>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</si>
  <si>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</si>
  <si>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</si>
  <si>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</si>
  <si>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</si>
  <si>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</si>
  <si>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</si>
  <si>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</si>
  <si>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</si>
  <si>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</si>
  <si>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</si>
  <si>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</si>
  <si>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</si>
  <si>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</si>
  <si>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</si>
  <si>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</si>
  <si>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</si>
  <si>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</si>
  <si>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</si>
  <si>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</si>
  <si>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</si>
  <si>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</si>
  <si>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</si>
  <si>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</si>
  <si>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</si>
  <si>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43</t>
  </si>
  <si>
    <t>44</t>
  </si>
  <si>
    <t>45</t>
  </si>
  <si>
    <t>46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</si>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</sst>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\ &quot;Kč&quot;"/>
  </numFmts>
  <fonts count="6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HelveticaNewE"/>
      <family val="5"/>
      <charset val="200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name val="Arial CE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indexed="12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b/>
      <sz val="11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2"/>
      <color indexed="17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name val="Arial"/>
      <family val="2"/>
      <charset val="238"/>
    </font>
    <font>
      <sz val="9"/>
      <color indexed="9"/>
      <name val="Arial"/>
      <family val="2"/>
      <charset val="238"/>
    </font>
    <font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</font>
    <font>
      <i/>
      <u/>
      <sz val="9"/>
      <name val="Arial"/>
      <family val="2"/>
      <charset val="238"/>
    </font>
    <font>
      <b/>
      <sz val="10"/>
      <color indexed="17"/>
      <name val="Arial CE"/>
      <family val="2"/>
      <charset val="238"/>
    </font>
    <font>
      <i/>
      <sz val="9"/>
      <color rgb="FF0000FF"/>
      <name val="Arial"/>
      <family val="2"/>
      <charset val="238"/>
    </font>
    <font>
      <b/>
      <sz val="9"/>
      <color rgb="FF0000FF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</font>
    <font>
      <sz val="9"/>
      <color indexed="8"/>
      <name val="Arial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EAEAEA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9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0" borderId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4" fillId="0" borderId="0"/>
    <xf numFmtId="0" fontId="18" fillId="0" borderId="0"/>
    <xf numFmtId="0" fontId="51" fillId="0" borderId="0"/>
    <xf numFmtId="0" fontId="18" fillId="0" borderId="0"/>
    <xf numFmtId="0" fontId="2" fillId="0" borderId="0"/>
    <xf numFmtId="0" fontId="20" fillId="18" borderId="0"/>
    <xf numFmtId="0" fontId="2" fillId="19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4" fillId="0" borderId="0"/>
    <xf numFmtId="0" fontId="4" fillId="0" borderId="0"/>
    <xf numFmtId="0" fontId="23" fillId="0" borderId="0" applyNumberFormat="0" applyFill="0" applyBorder="0" applyAlignment="0" applyProtection="0"/>
    <xf numFmtId="0" fontId="24" fillId="7" borderId="8" applyNumberFormat="0" applyAlignment="0" applyProtection="0"/>
    <xf numFmtId="0" fontId="25" fillId="20" borderId="8" applyNumberForma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4" borderId="0" applyNumberFormat="0" applyBorder="0" applyAlignment="0" applyProtection="0"/>
    <xf numFmtId="0" fontId="2" fillId="0" borderId="0"/>
    <xf numFmtId="0" fontId="57" fillId="0" borderId="0"/>
    <xf numFmtId="0" fontId="2" fillId="0" borderId="0"/>
    <xf numFmtId="0" fontId="2" fillId="0" borderId="0"/>
    <xf numFmtId="0" fontId="1" fillId="0" borderId="0"/>
    <xf numFmtId="0" fontId="18" fillId="0" borderId="0"/>
  </cellStyleXfs>
  <cellXfs count="304">
    <xf numFmtId="0" fontId="0" fillId="0" borderId="0" xfId="0"/>
    <xf numFmtId="164" fontId="30" fillId="0" borderId="0" xfId="92" applyNumberFormat="1" applyFont="1" applyFill="1" applyProtection="1"/>
    <xf numFmtId="0" fontId="18" fillId="0" borderId="0" xfId="92" applyFont="1" applyFill="1" applyProtection="1"/>
    <xf numFmtId="0" fontId="18" fillId="0" borderId="0" xfId="92" applyFont="1" applyProtection="1"/>
    <xf numFmtId="0" fontId="41" fillId="25" borderId="12" xfId="92" applyFont="1" applyFill="1" applyBorder="1" applyAlignment="1" applyProtection="1">
      <alignment vertical="center"/>
    </xf>
    <xf numFmtId="0" fontId="41" fillId="25" borderId="12" xfId="92" applyFont="1" applyFill="1" applyBorder="1" applyAlignment="1" applyProtection="1">
      <alignment horizontal="right" vertical="center"/>
    </xf>
    <xf numFmtId="0" fontId="41" fillId="25" borderId="12" xfId="92" applyFont="1" applyFill="1" applyBorder="1" applyAlignment="1" applyProtection="1">
      <alignment horizontal="right" vertical="center" indent="1"/>
      <protection locked="0"/>
    </xf>
    <xf numFmtId="164" fontId="42" fillId="0" borderId="0" xfId="92" applyNumberFormat="1" applyFont="1" applyFill="1" applyProtection="1"/>
    <xf numFmtId="0" fontId="43" fillId="0" borderId="0" xfId="92" applyFont="1" applyProtection="1"/>
    <xf numFmtId="164" fontId="44" fillId="0" borderId="0" xfId="92" applyNumberFormat="1" applyFont="1" applyFill="1" applyProtection="1"/>
    <xf numFmtId="0" fontId="36" fillId="0" borderId="0" xfId="92" applyFont="1" applyFill="1" applyProtection="1"/>
    <xf numFmtId="49" fontId="18" fillId="0" borderId="14" xfId="92" applyNumberFormat="1" applyFont="1" applyFill="1" applyBorder="1" applyAlignment="1" applyProtection="1">
      <alignment horizontal="center"/>
    </xf>
    <xf numFmtId="0" fontId="36" fillId="0" borderId="0" xfId="86" applyFont="1" applyAlignment="1">
      <alignment vertical="center"/>
    </xf>
    <xf numFmtId="4" fontId="40" fillId="25" borderId="15" xfId="92" applyNumberFormat="1" applyFont="1" applyFill="1" applyBorder="1" applyAlignment="1" applyProtection="1">
      <alignment horizontal="right" vertical="center" indent="1"/>
    </xf>
    <xf numFmtId="49" fontId="18" fillId="0" borderId="0" xfId="92" applyNumberFormat="1" applyFont="1" applyAlignment="1" applyProtection="1">
      <alignment horizontal="center"/>
    </xf>
    <xf numFmtId="0" fontId="18" fillId="0" borderId="0" xfId="92" applyFont="1" applyAlignment="1" applyProtection="1">
      <alignment horizontal="center"/>
    </xf>
    <xf numFmtId="0" fontId="18" fillId="0" borderId="0" xfId="92" applyFont="1" applyAlignment="1" applyProtection="1"/>
    <xf numFmtId="164" fontId="35" fillId="0" borderId="0" xfId="92" applyNumberFormat="1" applyFont="1" applyFill="1" applyProtection="1"/>
    <xf numFmtId="0" fontId="35" fillId="0" borderId="0" xfId="92" applyFont="1" applyFill="1" applyProtection="1"/>
    <xf numFmtId="0" fontId="18" fillId="0" borderId="0" xfId="92" applyAlignment="1">
      <alignment vertical="center"/>
    </xf>
    <xf numFmtId="0" fontId="18" fillId="26" borderId="16" xfId="92" applyFont="1" applyFill="1" applyBorder="1" applyAlignment="1">
      <alignment horizontal="center" vertical="center"/>
    </xf>
    <xf numFmtId="0" fontId="18" fillId="26" borderId="12" xfId="92" applyFont="1" applyFill="1" applyBorder="1" applyAlignment="1">
      <alignment vertical="center"/>
    </xf>
    <xf numFmtId="0" fontId="18" fillId="26" borderId="12" xfId="92" applyFont="1" applyFill="1" applyBorder="1" applyAlignment="1">
      <alignment horizontal="right" vertical="center" indent="1"/>
    </xf>
    <xf numFmtId="4" fontId="18" fillId="26" borderId="15" xfId="92" applyNumberFormat="1" applyFont="1" applyFill="1" applyBorder="1" applyAlignment="1">
      <alignment horizontal="right" vertical="center" indent="1"/>
    </xf>
    <xf numFmtId="0" fontId="31" fillId="0" borderId="0" xfId="92" applyFont="1" applyAlignment="1">
      <alignment vertical="center"/>
    </xf>
    <xf numFmtId="0" fontId="41" fillId="25" borderId="16" xfId="92" applyFont="1" applyFill="1" applyBorder="1" applyAlignment="1" applyProtection="1">
      <alignment horizontal="center" vertical="center"/>
    </xf>
    <xf numFmtId="0" fontId="38" fillId="25" borderId="16" xfId="92" applyFont="1" applyFill="1" applyBorder="1" applyAlignment="1" applyProtection="1">
      <alignment horizontal="center" vertical="center"/>
    </xf>
    <xf numFmtId="0" fontId="38" fillId="25" borderId="12" xfId="92" applyFont="1" applyFill="1" applyBorder="1" applyAlignment="1" applyProtection="1">
      <alignment vertical="center"/>
    </xf>
    <xf numFmtId="0" fontId="39" fillId="0" borderId="0" xfId="92" applyFont="1" applyProtection="1"/>
    <xf numFmtId="0" fontId="18" fillId="0" borderId="0" xfId="92" applyBorder="1" applyAlignment="1">
      <alignment vertical="center"/>
    </xf>
    <xf numFmtId="0" fontId="36" fillId="0" borderId="0" xfId="92" applyFont="1" applyFill="1" applyAlignment="1">
      <alignment vertical="center"/>
    </xf>
    <xf numFmtId="0" fontId="36" fillId="0" borderId="0" xfId="92" applyFont="1" applyAlignment="1">
      <alignment vertical="center"/>
    </xf>
    <xf numFmtId="0" fontId="36" fillId="0" borderId="0" xfId="92" applyFont="1" applyAlignment="1">
      <alignment horizontal="center" vertical="center" wrapText="1"/>
    </xf>
    <xf numFmtId="0" fontId="18" fillId="0" borderId="14" xfId="92" applyBorder="1" applyAlignment="1">
      <alignment vertical="center"/>
    </xf>
    <xf numFmtId="0" fontId="18" fillId="0" borderId="17" xfId="92" applyFont="1" applyFill="1" applyBorder="1" applyAlignment="1">
      <alignment vertical="center"/>
    </xf>
    <xf numFmtId="0" fontId="18" fillId="0" borderId="17" xfId="92" applyFont="1" applyFill="1" applyBorder="1" applyAlignment="1">
      <alignment horizontal="right" vertical="center" indent="1"/>
    </xf>
    <xf numFmtId="4" fontId="18" fillId="0" borderId="18" xfId="92" applyNumberFormat="1" applyFont="1" applyFill="1" applyBorder="1" applyAlignment="1">
      <alignment horizontal="right" vertical="center" indent="1"/>
    </xf>
    <xf numFmtId="0" fontId="18" fillId="0" borderId="0" xfId="92"/>
    <xf numFmtId="0" fontId="37" fillId="0" borderId="0" xfId="92" applyFont="1" applyAlignment="1">
      <alignment horizontal="center" vertical="center" wrapText="1"/>
    </xf>
    <xf numFmtId="164" fontId="46" fillId="0" borderId="0" xfId="92" applyNumberFormat="1" applyFont="1" applyFill="1" applyProtection="1"/>
    <xf numFmtId="164" fontId="46" fillId="0" borderId="0" xfId="92" applyNumberFormat="1" applyFont="1"/>
    <xf numFmtId="164" fontId="47" fillId="0" borderId="0" xfId="86" applyNumberFormat="1" applyFont="1" applyAlignment="1">
      <alignment vertical="center"/>
    </xf>
    <xf numFmtId="164" fontId="47" fillId="0" borderId="0" xfId="86" applyNumberFormat="1" applyFont="1" applyBorder="1" applyAlignment="1">
      <alignment vertical="center"/>
    </xf>
    <xf numFmtId="164" fontId="47" fillId="0" borderId="0" xfId="92" applyNumberFormat="1" applyFont="1" applyFill="1" applyProtection="1"/>
    <xf numFmtId="164" fontId="48" fillId="0" borderId="0" xfId="92" applyNumberFormat="1" applyFont="1" applyFill="1" applyProtection="1"/>
    <xf numFmtId="164" fontId="46" fillId="0" borderId="0" xfId="92" applyNumberFormat="1" applyFont="1" applyProtection="1"/>
    <xf numFmtId="164" fontId="47" fillId="0" borderId="0" xfId="92" applyNumberFormat="1" applyFont="1" applyProtection="1"/>
    <xf numFmtId="164" fontId="46" fillId="0" borderId="0" xfId="92" applyNumberFormat="1" applyFont="1" applyAlignment="1">
      <alignment vertical="center"/>
    </xf>
    <xf numFmtId="164" fontId="46" fillId="0" borderId="0" xfId="92" applyNumberFormat="1" applyFont="1" applyFill="1" applyBorder="1" applyAlignment="1">
      <alignment horizontal="right" vertical="center" indent="1"/>
    </xf>
    <xf numFmtId="164" fontId="48" fillId="0" borderId="0" xfId="92" applyNumberFormat="1" applyFont="1" applyProtection="1"/>
    <xf numFmtId="164" fontId="49" fillId="0" borderId="0" xfId="92" applyNumberFormat="1" applyFont="1" applyAlignment="1">
      <alignment vertical="center"/>
    </xf>
    <xf numFmtId="164" fontId="47" fillId="0" borderId="0" xfId="92" applyNumberFormat="1" applyFont="1" applyAlignment="1">
      <alignment vertical="center"/>
    </xf>
    <xf numFmtId="164" fontId="47" fillId="0" borderId="0" xfId="92" applyNumberFormat="1" applyFont="1" applyAlignment="1">
      <alignment horizontal="center" vertical="center" wrapText="1"/>
    </xf>
    <xf numFmtId="164" fontId="44" fillId="0" borderId="0" xfId="92" applyNumberFormat="1" applyFont="1" applyAlignment="1">
      <alignment vertical="center"/>
    </xf>
    <xf numFmtId="164" fontId="44" fillId="0" borderId="0" xfId="92" applyNumberFormat="1" applyFont="1" applyFill="1" applyAlignment="1">
      <alignment vertical="center"/>
    </xf>
    <xf numFmtId="164" fontId="44" fillId="0" borderId="0" xfId="92" applyNumberFormat="1" applyFont="1" applyFill="1" applyBorder="1" applyAlignment="1">
      <alignment horizontal="right" vertical="center" indent="1"/>
    </xf>
    <xf numFmtId="4" fontId="41" fillId="25" borderId="19" xfId="92" applyNumberFormat="1" applyFont="1" applyFill="1" applyBorder="1" applyAlignment="1">
      <alignment horizontal="right" vertical="center" indent="1"/>
    </xf>
    <xf numFmtId="0" fontId="36" fillId="0" borderId="20" xfId="92" applyFont="1" applyFill="1" applyBorder="1" applyAlignment="1">
      <alignment horizontal="center" vertical="center"/>
    </xf>
    <xf numFmtId="4" fontId="36" fillId="0" borderId="21" xfId="92" applyNumberFormat="1" applyFont="1" applyFill="1" applyBorder="1" applyAlignment="1">
      <alignment horizontal="right" vertical="center" indent="1"/>
    </xf>
    <xf numFmtId="4" fontId="36" fillId="0" borderId="22" xfId="92" applyNumberFormat="1" applyFont="1" applyFill="1" applyBorder="1" applyAlignment="1">
      <alignment horizontal="right" vertical="center" indent="1"/>
    </xf>
    <xf numFmtId="4" fontId="36" fillId="0" borderId="21" xfId="12" applyNumberFormat="1" applyFont="1" applyFill="1" applyBorder="1" applyAlignment="1">
      <alignment horizontal="center" vertical="center" wrapText="1"/>
    </xf>
    <xf numFmtId="2" fontId="45" fillId="0" borderId="21" xfId="89" applyNumberFormat="1" applyFont="1" applyFill="1" applyBorder="1" applyAlignment="1" applyProtection="1">
      <alignment horizontal="left" vertical="top" wrapText="1"/>
    </xf>
    <xf numFmtId="0" fontId="36" fillId="0" borderId="21" xfId="91" applyFont="1" applyFill="1" applyBorder="1" applyAlignment="1">
      <alignment horizontal="center" vertical="center" wrapText="1"/>
    </xf>
    <xf numFmtId="0" fontId="36" fillId="0" borderId="23" xfId="92" applyFont="1" applyBorder="1" applyAlignment="1">
      <alignment horizontal="center" vertical="center" wrapText="1"/>
    </xf>
    <xf numFmtId="0" fontId="31" fillId="0" borderId="24" xfId="94" applyFont="1" applyBorder="1" applyAlignment="1">
      <alignment vertical="center" wrapText="1"/>
    </xf>
    <xf numFmtId="0" fontId="36" fillId="0" borderId="24" xfId="92" applyFont="1" applyBorder="1" applyAlignment="1">
      <alignment horizontal="center" vertical="center" wrapText="1"/>
    </xf>
    <xf numFmtId="0" fontId="36" fillId="0" borderId="25" xfId="92" applyFont="1" applyBorder="1" applyAlignment="1">
      <alignment horizontal="center" vertical="center" wrapText="1"/>
    </xf>
    <xf numFmtId="0" fontId="36" fillId="0" borderId="24" xfId="94" applyFont="1" applyFill="1" applyBorder="1" applyAlignment="1">
      <alignment vertical="center" wrapText="1"/>
    </xf>
    <xf numFmtId="0" fontId="18" fillId="0" borderId="27" xfId="92" applyFont="1" applyBorder="1" applyAlignment="1">
      <alignment vertical="center"/>
    </xf>
    <xf numFmtId="4" fontId="18" fillId="0" borderId="28" xfId="92" applyNumberFormat="1" applyFont="1" applyBorder="1" applyAlignment="1">
      <alignment horizontal="right" vertical="center"/>
    </xf>
    <xf numFmtId="0" fontId="18" fillId="0" borderId="24" xfId="92" applyFont="1" applyBorder="1" applyAlignment="1" applyProtection="1">
      <alignment vertical="center"/>
    </xf>
    <xf numFmtId="4" fontId="18" fillId="0" borderId="25" xfId="92" applyNumberFormat="1" applyFont="1" applyFill="1" applyBorder="1" applyAlignment="1" applyProtection="1">
      <alignment horizontal="right" vertical="center"/>
    </xf>
    <xf numFmtId="0" fontId="36" fillId="0" borderId="24" xfId="92" applyFont="1" applyBorder="1" applyAlignment="1">
      <alignment vertical="center"/>
    </xf>
    <xf numFmtId="4" fontId="36" fillId="0" borderId="25" xfId="92" applyNumberFormat="1" applyFont="1" applyBorder="1" applyAlignment="1">
      <alignment horizontal="right" vertical="center" indent="1"/>
    </xf>
    <xf numFmtId="0" fontId="36" fillId="0" borderId="27" xfId="92" applyFont="1" applyBorder="1" applyAlignment="1">
      <alignment vertical="center"/>
    </xf>
    <xf numFmtId="4" fontId="36" fillId="0" borderId="28" xfId="92" applyNumberFormat="1" applyFont="1" applyBorder="1" applyAlignment="1">
      <alignment horizontal="right" vertical="center" indent="1"/>
    </xf>
    <xf numFmtId="0" fontId="18" fillId="0" borderId="0" xfId="92" applyFont="1" applyBorder="1" applyAlignment="1">
      <alignment horizontal="center"/>
    </xf>
    <xf numFmtId="0" fontId="18" fillId="0" borderId="0" xfId="92" applyFont="1" applyBorder="1"/>
    <xf numFmtId="0" fontId="18" fillId="0" borderId="24" xfId="92" applyFont="1" applyBorder="1" applyAlignment="1">
      <alignment vertical="center" wrapText="1"/>
    </xf>
    <xf numFmtId="0" fontId="36" fillId="0" borderId="29" xfId="92" applyFont="1" applyBorder="1" applyAlignment="1">
      <alignment horizontal="center" vertical="center" wrapText="1"/>
    </xf>
    <xf numFmtId="0" fontId="31" fillId="0" borderId="30" xfId="92" applyFont="1" applyBorder="1" applyAlignment="1">
      <alignment horizontal="center" vertical="center" wrapText="1"/>
    </xf>
    <xf numFmtId="0" fontId="36" fillId="0" borderId="30" xfId="92" applyFont="1" applyBorder="1" applyAlignment="1">
      <alignment horizontal="center" vertical="center" wrapText="1"/>
    </xf>
    <xf numFmtId="0" fontId="36" fillId="0" borderId="31" xfId="92" applyFont="1" applyBorder="1" applyAlignment="1">
      <alignment horizontal="center" vertical="center" wrapText="1"/>
    </xf>
    <xf numFmtId="49" fontId="36" fillId="0" borderId="20" xfId="93" applyNumberFormat="1" applyFont="1" applyFill="1" applyBorder="1" applyAlignment="1">
      <alignment horizontal="center" vertical="center"/>
    </xf>
    <xf numFmtId="0" fontId="52" fillId="0" borderId="21" xfId="94" applyFont="1" applyFill="1" applyBorder="1" applyAlignment="1">
      <alignment vertical="center" wrapText="1"/>
    </xf>
    <xf numFmtId="0" fontId="36" fillId="0" borderId="21" xfId="94" applyFont="1" applyFill="1" applyBorder="1" applyAlignment="1">
      <alignment horizontal="center" vertical="center"/>
    </xf>
    <xf numFmtId="4" fontId="36" fillId="0" borderId="21" xfId="94" applyNumberFormat="1" applyFont="1" applyFill="1" applyBorder="1" applyAlignment="1">
      <alignment horizontal="right" vertical="center" indent="1"/>
    </xf>
    <xf numFmtId="4" fontId="36" fillId="0" borderId="22" xfId="94" applyNumberFormat="1" applyFont="1" applyFill="1" applyBorder="1" applyAlignment="1">
      <alignment horizontal="right" vertical="center" indent="1"/>
    </xf>
    <xf numFmtId="164" fontId="44" fillId="0" borderId="0" xfId="93" applyNumberFormat="1" applyFont="1" applyAlignment="1">
      <alignment horizontal="right" vertical="center" indent="1"/>
    </xf>
    <xf numFmtId="164" fontId="44" fillId="0" borderId="0" xfId="93" applyNumberFormat="1" applyFont="1" applyFill="1" applyBorder="1" applyAlignment="1">
      <alignment horizontal="right" vertical="center" indent="1"/>
    </xf>
    <xf numFmtId="0" fontId="36" fillId="0" borderId="0" xfId="93" applyFont="1" applyAlignment="1">
      <alignment vertical="center"/>
    </xf>
    <xf numFmtId="49" fontId="39" fillId="0" borderId="16" xfId="93" applyNumberFormat="1" applyFont="1" applyBorder="1" applyAlignment="1">
      <alignment horizontal="center" vertical="center"/>
    </xf>
    <xf numFmtId="0" fontId="39" fillId="0" borderId="12" xfId="93" applyFont="1" applyBorder="1" applyAlignment="1">
      <alignment vertical="center"/>
    </xf>
    <xf numFmtId="0" fontId="39" fillId="0" borderId="12" xfId="93" applyFont="1" applyBorder="1" applyAlignment="1">
      <alignment horizontal="right" vertical="center" indent="1"/>
    </xf>
    <xf numFmtId="4" fontId="40" fillId="0" borderId="15" xfId="93" applyNumberFormat="1" applyFont="1" applyBorder="1" applyAlignment="1">
      <alignment horizontal="right" vertical="center" indent="1"/>
    </xf>
    <xf numFmtId="164" fontId="30" fillId="0" borderId="0" xfId="93" applyNumberFormat="1" applyFont="1" applyAlignment="1">
      <alignment horizontal="right" vertical="center" indent="1"/>
    </xf>
    <xf numFmtId="164" fontId="30" fillId="0" borderId="0" xfId="93" applyNumberFormat="1" applyFont="1" applyFill="1" applyBorder="1" applyAlignment="1">
      <alignment horizontal="right" vertical="center" indent="1"/>
    </xf>
    <xf numFmtId="0" fontId="39" fillId="0" borderId="0" xfId="93" applyFont="1" applyAlignment="1">
      <alignment vertical="center"/>
    </xf>
    <xf numFmtId="49" fontId="18" fillId="26" borderId="16" xfId="93" applyNumberFormat="1" applyFont="1" applyFill="1" applyBorder="1" applyAlignment="1">
      <alignment horizontal="center" vertical="center"/>
    </xf>
    <xf numFmtId="0" fontId="18" fillId="26" borderId="12" xfId="93" applyFont="1" applyFill="1" applyBorder="1" applyAlignment="1">
      <alignment vertical="center"/>
    </xf>
    <xf numFmtId="0" fontId="18" fillId="26" borderId="12" xfId="93" applyFont="1" applyFill="1" applyBorder="1" applyAlignment="1">
      <alignment horizontal="right" vertical="center" indent="1"/>
    </xf>
    <xf numFmtId="4" fontId="40" fillId="26" borderId="15" xfId="93" applyNumberFormat="1" applyFont="1" applyFill="1" applyBorder="1" applyAlignment="1">
      <alignment horizontal="right" vertical="center" indent="1"/>
    </xf>
    <xf numFmtId="0" fontId="18" fillId="0" borderId="0" xfId="93" applyFont="1" applyAlignment="1">
      <alignment vertical="center"/>
    </xf>
    <xf numFmtId="164" fontId="44" fillId="0" borderId="0" xfId="93" applyNumberFormat="1" applyFont="1" applyFill="1" applyAlignment="1">
      <alignment horizontal="right" vertical="center" indent="1"/>
    </xf>
    <xf numFmtId="164" fontId="44" fillId="0" borderId="0" xfId="93" applyNumberFormat="1" applyFont="1" applyFill="1" applyAlignment="1">
      <alignment vertical="center"/>
    </xf>
    <xf numFmtId="0" fontId="36" fillId="0" borderId="0" xfId="93" applyFont="1" applyFill="1" applyAlignment="1">
      <alignment vertical="center"/>
    </xf>
    <xf numFmtId="164" fontId="44" fillId="0" borderId="0" xfId="86" applyNumberFormat="1" applyFont="1" applyBorder="1" applyAlignment="1">
      <alignment vertical="center"/>
    </xf>
    <xf numFmtId="0" fontId="36" fillId="0" borderId="34" xfId="92" applyFont="1" applyFill="1" applyBorder="1" applyAlignment="1">
      <alignment horizontal="center" vertical="center"/>
    </xf>
    <xf numFmtId="0" fontId="36" fillId="0" borderId="35" xfId="92" applyFont="1" applyFill="1" applyBorder="1" applyAlignment="1">
      <alignment vertical="center" wrapText="1"/>
    </xf>
    <xf numFmtId="0" fontId="36" fillId="0" borderId="35" xfId="92" applyFont="1" applyFill="1" applyBorder="1" applyAlignment="1">
      <alignment horizontal="center" vertical="center"/>
    </xf>
    <xf numFmtId="4" fontId="36" fillId="0" borderId="35" xfId="92" applyNumberFormat="1" applyFont="1" applyFill="1" applyBorder="1" applyAlignment="1">
      <alignment horizontal="right" vertical="center" indent="1"/>
    </xf>
    <xf numFmtId="4" fontId="36" fillId="0" borderId="35" xfId="12" applyNumberFormat="1" applyFont="1" applyFill="1" applyBorder="1" applyAlignment="1">
      <alignment horizontal="center" vertical="center" wrapText="1"/>
    </xf>
    <xf numFmtId="4" fontId="36" fillId="0" borderId="36" xfId="92" applyNumberFormat="1" applyFont="1" applyFill="1" applyBorder="1" applyAlignment="1">
      <alignment horizontal="right" vertical="center" indent="1"/>
    </xf>
    <xf numFmtId="4" fontId="36" fillId="0" borderId="32" xfId="92" applyNumberFormat="1" applyFont="1" applyFill="1" applyBorder="1" applyAlignment="1">
      <alignment horizontal="right" vertical="center" indent="1"/>
    </xf>
    <xf numFmtId="4" fontId="36" fillId="0" borderId="32" xfId="93" applyNumberFormat="1" applyFont="1" applyFill="1" applyBorder="1" applyAlignment="1">
      <alignment horizontal="right" vertical="center" indent="1"/>
    </xf>
    <xf numFmtId="0" fontId="36" fillId="0" borderId="37" xfId="94" applyFont="1" applyFill="1" applyBorder="1" applyAlignment="1">
      <alignment vertical="center" wrapText="1"/>
    </xf>
    <xf numFmtId="49" fontId="36" fillId="0" borderId="37" xfId="95" applyNumberFormat="1" applyFont="1" applyFill="1" applyBorder="1" applyAlignment="1" applyProtection="1">
      <alignment horizontal="center" vertical="center" wrapText="1"/>
    </xf>
    <xf numFmtId="4" fontId="36" fillId="0" borderId="37" xfId="93" applyNumberFormat="1" applyFont="1" applyFill="1" applyBorder="1" applyAlignment="1">
      <alignment horizontal="right" vertical="center" indent="1"/>
    </xf>
    <xf numFmtId="4" fontId="36" fillId="0" borderId="37" xfId="12" applyNumberFormat="1" applyFont="1" applyFill="1" applyBorder="1" applyAlignment="1">
      <alignment horizontal="right" vertical="center" wrapText="1" indent="1"/>
    </xf>
    <xf numFmtId="0" fontId="31" fillId="27" borderId="16" xfId="94" applyFont="1" applyFill="1" applyBorder="1" applyAlignment="1">
      <alignment horizontal="center" vertical="center"/>
    </xf>
    <xf numFmtId="0" fontId="29" fillId="27" borderId="17" xfId="94" applyFont="1" applyFill="1" applyBorder="1" applyAlignment="1">
      <alignment vertical="center"/>
    </xf>
    <xf numFmtId="0" fontId="31" fillId="27" borderId="12" xfId="92" applyFont="1" applyFill="1" applyBorder="1" applyAlignment="1">
      <alignment vertical="center"/>
    </xf>
    <xf numFmtId="0" fontId="31" fillId="27" borderId="12" xfId="92" applyFont="1" applyFill="1" applyBorder="1" applyAlignment="1">
      <alignment horizontal="right" vertical="center" indent="1"/>
    </xf>
    <xf numFmtId="4" fontId="31" fillId="27" borderId="15" xfId="92" applyNumberFormat="1" applyFont="1" applyFill="1" applyBorder="1" applyAlignment="1">
      <alignment horizontal="right" vertical="center" indent="1"/>
    </xf>
    <xf numFmtId="0" fontId="32" fillId="0" borderId="0" xfId="92" applyFont="1" applyFill="1" applyBorder="1" applyAlignment="1">
      <alignment wrapText="1"/>
    </xf>
    <xf numFmtId="0" fontId="55" fillId="0" borderId="0" xfId="92" applyFont="1" applyFill="1" applyBorder="1" applyAlignment="1" applyProtection="1">
      <alignment vertical="center"/>
    </xf>
    <xf numFmtId="164" fontId="30" fillId="0" borderId="0" xfId="92" applyNumberFormat="1" applyFont="1" applyProtection="1"/>
    <xf numFmtId="164" fontId="30" fillId="0" borderId="0" xfId="92" applyNumberFormat="1" applyFont="1" applyFill="1" applyBorder="1" applyProtection="1"/>
    <xf numFmtId="0" fontId="29" fillId="0" borderId="11" xfId="92" applyFont="1" applyFill="1" applyBorder="1" applyAlignment="1" applyProtection="1">
      <alignment horizontal="right" vertical="center" indent="2"/>
    </xf>
    <xf numFmtId="0" fontId="36" fillId="0" borderId="37" xfId="92" applyFont="1" applyBorder="1" applyAlignment="1">
      <alignment vertical="center"/>
    </xf>
    <xf numFmtId="4" fontId="36" fillId="0" borderId="32" xfId="92" applyNumberFormat="1" applyFont="1" applyBorder="1" applyAlignment="1">
      <alignment horizontal="right" vertical="center" indent="1"/>
    </xf>
    <xf numFmtId="0" fontId="53" fillId="0" borderId="12" xfId="0" applyFont="1" applyBorder="1" applyAlignment="1">
      <alignment vertical="center"/>
    </xf>
    <xf numFmtId="4" fontId="36" fillId="0" borderId="37" xfId="85" applyNumberFormat="1" applyFont="1" applyFill="1" applyBorder="1" applyAlignment="1">
      <alignment horizontal="right" vertical="center" indent="1"/>
    </xf>
    <xf numFmtId="164" fontId="56" fillId="0" borderId="0" xfId="92" applyNumberFormat="1" applyFont="1" applyFill="1" applyAlignment="1" applyProtection="1">
      <alignment vertical="center"/>
    </xf>
    <xf numFmtId="164" fontId="44" fillId="0" borderId="0" xfId="92" applyNumberFormat="1" applyFont="1" applyFill="1" applyAlignment="1" applyProtection="1">
      <alignment vertical="center"/>
    </xf>
    <xf numFmtId="0" fontId="58" fillId="0" borderId="0" xfId="92" applyFont="1" applyFill="1" applyAlignment="1">
      <alignment vertical="center"/>
    </xf>
    <xf numFmtId="0" fontId="31" fillId="0" borderId="0" xfId="92" applyFont="1" applyFill="1" applyAlignment="1">
      <alignment vertical="center"/>
    </xf>
    <xf numFmtId="49" fontId="36" fillId="0" borderId="33" xfId="93" applyNumberFormat="1" applyFont="1" applyFill="1" applyBorder="1" applyAlignment="1">
      <alignment horizontal="center" vertical="center"/>
    </xf>
    <xf numFmtId="49" fontId="36" fillId="0" borderId="33" xfId="92" applyNumberFormat="1" applyFont="1" applyFill="1" applyBorder="1" applyAlignment="1">
      <alignment horizontal="center" vertical="center"/>
    </xf>
    <xf numFmtId="4" fontId="36" fillId="0" borderId="37" xfId="88" applyNumberFormat="1" applyFont="1" applyFill="1" applyBorder="1" applyAlignment="1" applyProtection="1">
      <alignment horizontal="center" vertical="center" wrapText="1"/>
    </xf>
    <xf numFmtId="4" fontId="45" fillId="0" borderId="37" xfId="0" applyNumberFormat="1" applyFont="1" applyFill="1" applyBorder="1" applyAlignment="1" applyProtection="1">
      <alignment horizontal="right" vertical="center" indent="1"/>
      <protection locked="0"/>
    </xf>
    <xf numFmtId="49" fontId="18" fillId="0" borderId="14" xfId="92" applyNumberFormat="1" applyFont="1" applyFill="1" applyBorder="1" applyAlignment="1" applyProtection="1">
      <alignment horizontal="center" vertical="center"/>
    </xf>
    <xf numFmtId="49" fontId="18" fillId="0" borderId="0" xfId="92" applyNumberFormat="1" applyFont="1" applyFill="1" applyBorder="1" applyAlignment="1" applyProtection="1">
      <alignment horizontal="center"/>
    </xf>
    <xf numFmtId="49" fontId="18" fillId="0" borderId="0" xfId="92" applyNumberFormat="1" applyFont="1" applyFill="1" applyBorder="1" applyAlignment="1" applyProtection="1">
      <alignment horizontal="center" vertical="center"/>
    </xf>
    <xf numFmtId="0" fontId="36" fillId="0" borderId="41" xfId="92" applyFont="1" applyBorder="1" applyAlignment="1">
      <alignment horizontal="center" vertical="center" wrapText="1"/>
    </xf>
    <xf numFmtId="0" fontId="36" fillId="0" borderId="40" xfId="92" applyFont="1" applyBorder="1" applyAlignment="1">
      <alignment horizontal="center" vertical="center" wrapText="1"/>
    </xf>
    <xf numFmtId="0" fontId="38" fillId="25" borderId="12" xfId="92" applyFont="1" applyFill="1" applyBorder="1" applyAlignment="1" applyProtection="1">
      <alignment horizontal="center" vertical="center"/>
    </xf>
    <xf numFmtId="0" fontId="18" fillId="26" borderId="12" xfId="92" applyFont="1" applyFill="1" applyBorder="1" applyAlignment="1">
      <alignment horizontal="center" vertical="center"/>
    </xf>
    <xf numFmtId="49" fontId="39" fillId="0" borderId="12" xfId="93" applyNumberFormat="1" applyFont="1" applyBorder="1" applyAlignment="1">
      <alignment horizontal="center" vertical="center"/>
    </xf>
    <xf numFmtId="49" fontId="36" fillId="0" borderId="42" xfId="93" applyNumberFormat="1" applyFont="1" applyFill="1" applyBorder="1" applyAlignment="1">
      <alignment horizontal="center" vertical="center" wrapText="1"/>
    </xf>
    <xf numFmtId="49" fontId="18" fillId="26" borderId="12" xfId="93" applyNumberFormat="1" applyFont="1" applyFill="1" applyBorder="1" applyAlignment="1">
      <alignment horizontal="center" vertical="center"/>
    </xf>
    <xf numFmtId="0" fontId="41" fillId="25" borderId="12" xfId="92" applyFont="1" applyFill="1" applyBorder="1" applyAlignment="1" applyProtection="1">
      <alignment horizontal="center" vertical="center"/>
    </xf>
    <xf numFmtId="0" fontId="18" fillId="0" borderId="14" xfId="92" applyFont="1" applyBorder="1" applyAlignment="1">
      <alignment horizontal="center"/>
    </xf>
    <xf numFmtId="0" fontId="18" fillId="0" borderId="11" xfId="92" applyFont="1" applyBorder="1"/>
    <xf numFmtId="0" fontId="37" fillId="0" borderId="37" xfId="92" applyFont="1" applyBorder="1" applyAlignment="1" applyProtection="1">
      <alignment horizontal="center" vertical="center" wrapText="1"/>
    </xf>
    <xf numFmtId="0" fontId="37" fillId="0" borderId="32" xfId="92" applyFont="1" applyBorder="1" applyAlignment="1" applyProtection="1">
      <alignment horizontal="center" vertical="center" wrapText="1"/>
    </xf>
    <xf numFmtId="0" fontId="35" fillId="0" borderId="37" xfId="92" applyFont="1" applyBorder="1" applyAlignment="1" applyProtection="1">
      <alignment horizontal="center" vertical="center" wrapText="1"/>
    </xf>
    <xf numFmtId="0" fontId="35" fillId="0" borderId="32" xfId="92" applyFont="1" applyBorder="1" applyAlignment="1" applyProtection="1">
      <alignment horizontal="center" vertical="center" wrapText="1"/>
    </xf>
    <xf numFmtId="0" fontId="37" fillId="0" borderId="37" xfId="92" applyFont="1" applyBorder="1" applyAlignment="1">
      <alignment horizontal="center" vertical="center" wrapText="1"/>
    </xf>
    <xf numFmtId="0" fontId="37" fillId="0" borderId="32" xfId="92" applyFont="1" applyBorder="1" applyAlignment="1">
      <alignment horizontal="center" vertical="center" wrapText="1"/>
    </xf>
    <xf numFmtId="0" fontId="36" fillId="0" borderId="37" xfId="92" applyFont="1" applyBorder="1" applyAlignment="1">
      <alignment horizontal="center" vertical="center" wrapText="1"/>
    </xf>
    <xf numFmtId="0" fontId="36" fillId="0" borderId="32" xfId="92" applyFont="1" applyBorder="1" applyAlignment="1">
      <alignment horizontal="center" vertical="center" wrapText="1"/>
    </xf>
    <xf numFmtId="0" fontId="18" fillId="0" borderId="37" xfId="92" applyFont="1" applyBorder="1" applyAlignment="1">
      <alignment vertical="center"/>
    </xf>
    <xf numFmtId="0" fontId="18" fillId="0" borderId="32" xfId="92" applyFont="1" applyBorder="1" applyAlignment="1">
      <alignment horizontal="right" vertical="center"/>
    </xf>
    <xf numFmtId="0" fontId="18" fillId="0" borderId="35" xfId="92" applyFont="1" applyBorder="1" applyAlignment="1">
      <alignment vertical="center"/>
    </xf>
    <xf numFmtId="4" fontId="18" fillId="0" borderId="36" xfId="92" applyNumberFormat="1" applyFont="1" applyBorder="1" applyAlignment="1">
      <alignment horizontal="right" vertical="center" indent="1"/>
    </xf>
    <xf numFmtId="49" fontId="36" fillId="0" borderId="34" xfId="93" applyNumberFormat="1" applyFont="1" applyFill="1" applyBorder="1" applyAlignment="1">
      <alignment horizontal="center" vertical="center" wrapText="1"/>
    </xf>
    <xf numFmtId="0" fontId="36" fillId="0" borderId="35" xfId="90" applyFont="1" applyFill="1" applyBorder="1" applyAlignment="1">
      <alignment horizontal="left"/>
    </xf>
    <xf numFmtId="0" fontId="36" fillId="0" borderId="35" xfId="90" applyFont="1" applyFill="1" applyBorder="1" applyAlignment="1">
      <alignment horizontal="center"/>
    </xf>
    <xf numFmtId="0" fontId="36" fillId="0" borderId="35" xfId="90" applyFont="1" applyFill="1" applyBorder="1" applyAlignment="1">
      <alignment horizontal="right"/>
    </xf>
    <xf numFmtId="165" fontId="36" fillId="0" borderId="35" xfId="90" applyNumberFormat="1" applyFont="1" applyFill="1" applyBorder="1" applyAlignment="1">
      <alignment horizontal="right"/>
    </xf>
    <xf numFmtId="4" fontId="36" fillId="0" borderId="36" xfId="93" applyNumberFormat="1" applyFont="1" applyFill="1" applyBorder="1" applyAlignment="1">
      <alignment horizontal="right" vertical="center" indent="1"/>
    </xf>
    <xf numFmtId="164" fontId="54" fillId="0" borderId="0" xfId="92" applyNumberFormat="1" applyFont="1" applyFill="1" applyProtection="1"/>
    <xf numFmtId="0" fontId="54" fillId="0" borderId="0" xfId="92" applyFont="1" applyFill="1" applyProtection="1"/>
    <xf numFmtId="4" fontId="36" fillId="0" borderId="27" xfId="85" applyNumberFormat="1" applyFont="1" applyFill="1" applyBorder="1" applyAlignment="1">
      <alignment horizontal="right" vertical="center" indent="1"/>
    </xf>
    <xf numFmtId="4" fontId="45" fillId="0" borderId="27" xfId="0" applyNumberFormat="1" applyFont="1" applyFill="1" applyBorder="1" applyAlignment="1" applyProtection="1">
      <alignment horizontal="right" vertical="center" indent="1"/>
      <protection locked="0"/>
    </xf>
    <xf numFmtId="4" fontId="36" fillId="0" borderId="28" xfId="92" applyNumberFormat="1" applyFont="1" applyFill="1" applyBorder="1" applyAlignment="1">
      <alignment horizontal="right" vertical="center" indent="1"/>
    </xf>
    <xf numFmtId="164" fontId="44" fillId="0" borderId="0" xfId="113" applyNumberFormat="1" applyFont="1" applyFill="1" applyBorder="1" applyAlignment="1">
      <alignment horizontal="right" vertical="center" indent="1"/>
    </xf>
    <xf numFmtId="0" fontId="44" fillId="0" borderId="0" xfId="113" applyFont="1" applyFill="1" applyBorder="1" applyAlignment="1">
      <alignment vertical="center"/>
    </xf>
    <xf numFmtId="0" fontId="36" fillId="0" borderId="0" xfId="113" applyFont="1" applyFill="1" applyAlignment="1">
      <alignment vertical="center"/>
    </xf>
    <xf numFmtId="49" fontId="36" fillId="0" borderId="43" xfId="92" applyNumberFormat="1" applyFont="1" applyFill="1" applyBorder="1" applyAlignment="1">
      <alignment horizontal="center" vertical="center"/>
    </xf>
    <xf numFmtId="0" fontId="36" fillId="0" borderId="40" xfId="92" applyFont="1" applyFill="1" applyBorder="1" applyAlignment="1">
      <alignment horizontal="center" vertical="center"/>
    </xf>
    <xf numFmtId="0" fontId="36" fillId="0" borderId="24" xfId="91" applyFont="1" applyFill="1" applyBorder="1" applyAlignment="1">
      <alignment horizontal="center" vertical="center" wrapText="1"/>
    </xf>
    <xf numFmtId="4" fontId="36" fillId="0" borderId="44" xfId="92" applyNumberFormat="1" applyFont="1" applyFill="1" applyBorder="1" applyAlignment="1">
      <alignment horizontal="right" vertical="center" indent="1"/>
    </xf>
    <xf numFmtId="4" fontId="36" fillId="0" borderId="24" xfId="12" applyNumberFormat="1" applyFont="1" applyFill="1" applyBorder="1" applyAlignment="1">
      <alignment horizontal="center" vertical="center" wrapText="1"/>
    </xf>
    <xf numFmtId="4" fontId="36" fillId="0" borderId="25" xfId="92" applyNumberFormat="1" applyFont="1" applyFill="1" applyBorder="1" applyAlignment="1">
      <alignment horizontal="right" vertical="center" indent="1"/>
    </xf>
    <xf numFmtId="0" fontId="36" fillId="0" borderId="43" xfId="115" applyFont="1" applyFill="1" applyBorder="1" applyAlignment="1" applyProtection="1">
      <alignment horizontal="center" vertical="center" wrapText="1"/>
    </xf>
    <xf numFmtId="4" fontId="36" fillId="0" borderId="43" xfId="85" applyNumberFormat="1" applyFont="1" applyFill="1" applyBorder="1" applyAlignment="1">
      <alignment horizontal="right" vertical="center" indent="1"/>
    </xf>
    <xf numFmtId="49" fontId="36" fillId="0" borderId="26" xfId="92" applyNumberFormat="1" applyFont="1" applyFill="1" applyBorder="1" applyAlignment="1" applyProtection="1">
      <alignment horizontal="center" vertical="center"/>
    </xf>
    <xf numFmtId="0" fontId="36" fillId="0" borderId="27" xfId="115" applyFont="1" applyFill="1" applyBorder="1" applyAlignment="1" applyProtection="1">
      <alignment horizontal="center" vertical="center" wrapText="1"/>
    </xf>
    <xf numFmtId="4" fontId="36" fillId="0" borderId="43" xfId="88" applyNumberFormat="1" applyFont="1" applyFill="1" applyBorder="1" applyAlignment="1" applyProtection="1">
      <alignment horizontal="center" vertical="center" wrapText="1"/>
    </xf>
    <xf numFmtId="4" fontId="45" fillId="0" borderId="43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113" applyFont="1" applyFill="1" applyBorder="1" applyAlignment="1">
      <alignment vertical="center" wrapText="1"/>
    </xf>
    <xf numFmtId="49" fontId="36" fillId="0" borderId="27" xfId="113" applyNumberFormat="1" applyFont="1" applyFill="1" applyBorder="1" applyAlignment="1">
      <alignment horizontal="center" shrinkToFit="1"/>
    </xf>
    <xf numFmtId="2" fontId="45" fillId="0" borderId="24" xfId="89" applyNumberFormat="1" applyFont="1" applyFill="1" applyBorder="1" applyAlignment="1" applyProtection="1">
      <alignment horizontal="left" vertical="top" wrapText="1"/>
    </xf>
    <xf numFmtId="0" fontId="18" fillId="0" borderId="18" xfId="92" applyFont="1" applyFill="1" applyBorder="1" applyAlignment="1" applyProtection="1">
      <alignment vertical="center"/>
    </xf>
    <xf numFmtId="0" fontId="36" fillId="0" borderId="43" xfId="94" applyFont="1" applyFill="1" applyBorder="1" applyAlignment="1">
      <alignment vertical="center" wrapText="1"/>
    </xf>
    <xf numFmtId="0" fontId="36" fillId="0" borderId="43" xfId="113" applyFont="1" applyFill="1" applyBorder="1" applyAlignment="1">
      <alignment vertical="center" wrapText="1"/>
    </xf>
    <xf numFmtId="49" fontId="36" fillId="0" borderId="43" xfId="113" applyNumberFormat="1" applyFont="1" applyFill="1" applyBorder="1" applyAlignment="1">
      <alignment horizontal="center" shrinkToFit="1"/>
    </xf>
    <xf numFmtId="0" fontId="36" fillId="0" borderId="43" xfId="88" applyFont="1" applyFill="1" applyBorder="1" applyAlignment="1" applyProtection="1">
      <alignment vertical="center" wrapText="1"/>
    </xf>
    <xf numFmtId="4" fontId="59" fillId="0" borderId="43" xfId="85" applyNumberFormat="1" applyFont="1" applyFill="1" applyBorder="1" applyAlignment="1">
      <alignment horizontal="right" vertical="center" indent="1"/>
    </xf>
    <xf numFmtId="4" fontId="36" fillId="0" borderId="37" xfId="85" applyNumberFormat="1" applyFont="1" applyFill="1" applyBorder="1" applyAlignment="1">
      <alignment horizontal="center" vertical="center"/>
    </xf>
    <xf numFmtId="0" fontId="54" fillId="0" borderId="43" xfId="88" applyFont="1" applyFill="1" applyBorder="1" applyAlignment="1" applyProtection="1">
      <alignment vertical="center" wrapText="1"/>
    </xf>
    <xf numFmtId="49" fontId="36" fillId="0" borderId="46" xfId="118" applyNumberFormat="1" applyFont="1" applyBorder="1" applyAlignment="1">
      <alignment horizontal="center" vertical="center"/>
    </xf>
    <xf numFmtId="49" fontId="36" fillId="0" borderId="46" xfId="92" applyNumberFormat="1" applyFont="1" applyFill="1" applyBorder="1" applyAlignment="1">
      <alignment horizontal="center" vertical="center"/>
    </xf>
    <xf numFmtId="0" fontId="36" fillId="0" borderId="43" xfId="115" applyFont="1" applyFill="1" applyBorder="1" applyAlignment="1">
      <alignment vertical="center" wrapText="1"/>
    </xf>
    <xf numFmtId="4" fontId="36" fillId="0" borderId="45" xfId="85" applyNumberFormat="1" applyFont="1" applyFill="1" applyBorder="1" applyAlignment="1">
      <alignment horizontal="right" vertical="center" indent="1"/>
    </xf>
    <xf numFmtId="0" fontId="36" fillId="0" borderId="24" xfId="94" applyFont="1" applyFill="1" applyBorder="1" applyAlignment="1">
      <alignment horizontal="center" vertical="center"/>
    </xf>
    <xf numFmtId="4" fontId="36" fillId="0" borderId="44" xfId="94" applyNumberFormat="1" applyFont="1" applyFill="1" applyBorder="1" applyAlignment="1">
      <alignment horizontal="right" vertical="center" indent="1"/>
    </xf>
    <xf numFmtId="4" fontId="45" fillId="0" borderId="37" xfId="115" applyNumberFormat="1" applyFont="1" applyFill="1" applyBorder="1" applyAlignment="1" applyProtection="1">
      <alignment horizontal="right" vertical="center" indent="1"/>
      <protection locked="0"/>
    </xf>
    <xf numFmtId="0" fontId="54" fillId="0" borderId="24" xfId="88" applyFont="1" applyFill="1" applyBorder="1" applyAlignment="1" applyProtection="1">
      <alignment vertical="center" wrapText="1"/>
    </xf>
    <xf numFmtId="4" fontId="54" fillId="0" borderId="43" xfId="88" applyNumberFormat="1" applyFont="1" applyFill="1" applyBorder="1" applyAlignment="1" applyProtection="1">
      <alignment horizontal="center" vertical="center" wrapText="1"/>
    </xf>
    <xf numFmtId="4" fontId="54" fillId="0" borderId="43" xfId="85" applyNumberFormat="1" applyFont="1" applyFill="1" applyBorder="1" applyAlignment="1">
      <alignment horizontal="right" vertical="center" indent="1"/>
    </xf>
    <xf numFmtId="4" fontId="59" fillId="0" borderId="27" xfId="85" applyNumberFormat="1" applyFont="1" applyFill="1" applyBorder="1" applyAlignment="1">
      <alignment horizontal="right" vertical="center" indent="1"/>
    </xf>
    <xf numFmtId="0" fontId="36" fillId="0" borderId="11" xfId="92" applyFont="1" applyFill="1" applyBorder="1" applyAlignment="1" applyProtection="1">
      <alignment vertical="center"/>
    </xf>
    <xf numFmtId="0" fontId="32" fillId="0" borderId="0" xfId="92" applyFont="1" applyFill="1" applyBorder="1" applyAlignment="1">
      <alignment vertical="center" wrapText="1"/>
    </xf>
    <xf numFmtId="49" fontId="18" fillId="0" borderId="13" xfId="92" applyNumberFormat="1" applyFont="1" applyFill="1" applyBorder="1" applyAlignment="1" applyProtection="1">
      <alignment horizontal="center"/>
    </xf>
    <xf numFmtId="49" fontId="18" fillId="0" borderId="10" xfId="92" applyNumberFormat="1" applyFont="1" applyFill="1" applyBorder="1" applyAlignment="1" applyProtection="1">
      <alignment horizontal="center"/>
    </xf>
    <xf numFmtId="49" fontId="18" fillId="0" borderId="48" xfId="92" applyNumberFormat="1" applyFont="1" applyFill="1" applyBorder="1" applyAlignment="1" applyProtection="1">
      <alignment horizontal="center" vertical="center"/>
    </xf>
    <xf numFmtId="49" fontId="18" fillId="0" borderId="17" xfId="92" applyNumberFormat="1" applyFont="1" applyFill="1" applyBorder="1" applyAlignment="1" applyProtection="1">
      <alignment horizontal="center" vertical="center"/>
    </xf>
    <xf numFmtId="0" fontId="32" fillId="0" borderId="17" xfId="92" applyFont="1" applyFill="1" applyBorder="1" applyAlignment="1" applyProtection="1">
      <alignment horizontal="left" vertical="center" wrapText="1"/>
    </xf>
    <xf numFmtId="0" fontId="28" fillId="0" borderId="17" xfId="92" applyFont="1" applyFill="1" applyBorder="1" applyAlignment="1" applyProtection="1">
      <alignment horizontal="center" wrapText="1"/>
    </xf>
    <xf numFmtId="0" fontId="28" fillId="0" borderId="17" xfId="92" applyFont="1" applyFill="1" applyBorder="1" applyAlignment="1" applyProtection="1">
      <alignment wrapText="1"/>
    </xf>
    <xf numFmtId="0" fontId="18" fillId="0" borderId="17" xfId="92" applyFont="1" applyFill="1" applyBorder="1" applyAlignment="1" applyProtection="1">
      <alignment vertical="center"/>
    </xf>
    <xf numFmtId="49" fontId="36" fillId="0" borderId="19" xfId="100" applyNumberFormat="1" applyFont="1" applyBorder="1" applyAlignment="1">
      <alignment vertical="center" wrapText="1"/>
    </xf>
    <xf numFmtId="0" fontId="34" fillId="0" borderId="19" xfId="80" applyFont="1" applyBorder="1" applyAlignment="1">
      <alignment horizontal="justify" vertical="center" wrapText="1"/>
    </xf>
    <xf numFmtId="0" fontId="35" fillId="0" borderId="19" xfId="100" applyFont="1" applyBorder="1" applyAlignment="1">
      <alignment horizontal="justify" vertical="center" wrapText="1"/>
    </xf>
    <xf numFmtId="0" fontId="36" fillId="0" borderId="19" xfId="86" applyFont="1" applyBorder="1" applyAlignment="1">
      <alignment vertical="center" wrapText="1"/>
    </xf>
    <xf numFmtId="0" fontId="35" fillId="0" borderId="19" xfId="100" applyFont="1" applyBorder="1" applyAlignment="1">
      <alignment horizontal="left" wrapText="1"/>
    </xf>
    <xf numFmtId="0" fontId="34" fillId="0" borderId="19" xfId="100" applyFont="1" applyBorder="1" applyAlignment="1">
      <alignment horizontal="left" wrapText="1"/>
    </xf>
    <xf numFmtId="0" fontId="36" fillId="0" borderId="19" xfId="100" applyFont="1" applyBorder="1" applyAlignment="1">
      <alignment vertical="center" wrapText="1"/>
    </xf>
    <xf numFmtId="0" fontId="36" fillId="0" borderId="19" xfId="88" applyFont="1" applyBorder="1" applyAlignment="1">
      <alignment horizontal="center" wrapText="1"/>
    </xf>
    <xf numFmtId="0" fontId="36" fillId="0" borderId="19" xfId="88" applyFont="1" applyBorder="1" applyAlignment="1">
      <alignment wrapText="1"/>
    </xf>
    <xf numFmtId="49" fontId="18" fillId="0" borderId="19" xfId="92" applyNumberFormat="1" applyFont="1" applyBorder="1" applyAlignment="1" applyProtection="1">
      <alignment horizontal="center" wrapText="1"/>
    </xf>
    <xf numFmtId="0" fontId="18" fillId="0" borderId="19" xfId="92" applyFont="1" applyBorder="1" applyAlignment="1" applyProtection="1">
      <alignment wrapText="1"/>
    </xf>
    <xf numFmtId="0" fontId="18" fillId="0" borderId="19" xfId="92" applyFont="1" applyBorder="1" applyAlignment="1" applyProtection="1">
      <alignment horizontal="center" wrapText="1"/>
    </xf>
    <xf numFmtId="49" fontId="36" fillId="0" borderId="19" xfId="100" applyNumberFormat="1" applyFont="1" applyBorder="1" applyAlignment="1">
      <alignment horizontal="center" vertical="center" wrapText="1"/>
    </xf>
    <xf numFmtId="0" fontId="36" fillId="0" borderId="27" xfId="94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36" fillId="0" borderId="49" xfId="113" applyFont="1" applyFill="1" applyBorder="1" applyAlignment="1">
      <alignment vertical="center" wrapText="1"/>
    </xf>
    <xf numFmtId="0" fontId="60" fillId="0" borderId="50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0" fontId="36" fillId="0" borderId="51" xfId="92" applyFont="1" applyBorder="1" applyAlignment="1">
      <alignment horizontal="center" vertical="center" wrapText="1"/>
    </xf>
    <xf numFmtId="0" fontId="36" fillId="0" borderId="39" xfId="113" applyFont="1" applyFill="1" applyBorder="1" applyAlignment="1">
      <alignment vertical="center" wrapText="1"/>
    </xf>
    <xf numFmtId="49" fontId="36" fillId="0" borderId="24" xfId="92" applyNumberFormat="1" applyFont="1" applyFill="1" applyBorder="1" applyAlignment="1">
      <alignment horizontal="center" vertical="center"/>
    </xf>
    <xf numFmtId="0" fontId="36" fillId="0" borderId="53" xfId="92" applyFont="1" applyFill="1" applyBorder="1" applyAlignment="1">
      <alignment horizontal="center" vertical="center"/>
    </xf>
    <xf numFmtId="49" fontId="36" fillId="0" borderId="52" xfId="100" applyNumberFormat="1" applyFont="1" applyBorder="1" applyAlignment="1">
      <alignment horizontal="center" vertical="center" wrapText="1"/>
    </xf>
    <xf numFmtId="49" fontId="36" fillId="0" borderId="54" xfId="92" applyNumberFormat="1" applyFont="1" applyFill="1" applyBorder="1" applyAlignment="1" applyProtection="1">
      <alignment horizontal="center" vertical="center"/>
    </xf>
    <xf numFmtId="0" fontId="0" fillId="0" borderId="55" xfId="0" applyBorder="1" applyAlignment="1">
      <alignment horizontal="center" vertical="center"/>
    </xf>
    <xf numFmtId="49" fontId="36" fillId="0" borderId="46" xfId="92" applyNumberFormat="1" applyFont="1" applyFill="1" applyBorder="1" applyAlignment="1" applyProtection="1">
      <alignment horizontal="center" vertical="center"/>
    </xf>
    <xf numFmtId="0" fontId="36" fillId="0" borderId="55" xfId="92" applyFont="1" applyFill="1" applyBorder="1" applyAlignment="1">
      <alignment horizontal="center" vertical="center"/>
    </xf>
    <xf numFmtId="0" fontId="36" fillId="0" borderId="56" xfId="92" applyFont="1" applyFill="1" applyBorder="1" applyAlignment="1">
      <alignment horizontal="center" vertical="center"/>
    </xf>
    <xf numFmtId="49" fontId="36" fillId="0" borderId="54" xfId="92" applyNumberFormat="1" applyFont="1" applyFill="1" applyBorder="1" applyAlignment="1">
      <alignment horizontal="center" vertical="center"/>
    </xf>
    <xf numFmtId="0" fontId="36" fillId="0" borderId="57" xfId="92" applyFont="1" applyFill="1" applyBorder="1" applyAlignment="1">
      <alignment horizontal="center" vertical="center"/>
    </xf>
    <xf numFmtId="49" fontId="36" fillId="0" borderId="58" xfId="92" applyNumberFormat="1" applyFont="1" applyFill="1" applyBorder="1" applyAlignment="1">
      <alignment horizontal="center" vertical="center"/>
    </xf>
    <xf numFmtId="49" fontId="36" fillId="0" borderId="58" xfId="118" applyNumberFormat="1" applyFont="1" applyBorder="1" applyAlignment="1">
      <alignment horizontal="center" vertical="center"/>
    </xf>
    <xf numFmtId="49" fontId="36" fillId="0" borderId="27" xfId="92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49" fontId="36" fillId="0" borderId="43" xfId="92" applyNumberFormat="1" applyFont="1" applyFill="1" applyBorder="1" applyAlignment="1" applyProtection="1">
      <alignment horizontal="center" vertical="center"/>
    </xf>
    <xf numFmtId="49" fontId="39" fillId="0" borderId="59" xfId="93" applyNumberFormat="1" applyFont="1" applyBorder="1" applyAlignment="1">
      <alignment horizontal="center" vertical="center"/>
    </xf>
    <xf numFmtId="0" fontId="18" fillId="26" borderId="59" xfId="92" applyFont="1" applyFill="1" applyBorder="1" applyAlignment="1">
      <alignment horizontal="center" vertical="center"/>
    </xf>
    <xf numFmtId="0" fontId="31" fillId="27" borderId="59" xfId="94" applyFont="1" applyFill="1" applyBorder="1" applyAlignment="1">
      <alignment horizontal="center" vertical="center"/>
    </xf>
    <xf numFmtId="0" fontId="36" fillId="0" borderId="21" xfId="92" applyFont="1" applyFill="1" applyBorder="1" applyAlignment="1">
      <alignment horizontal="center" vertical="center"/>
    </xf>
    <xf numFmtId="0" fontId="36" fillId="0" borderId="24" xfId="92" applyFont="1" applyFill="1" applyBorder="1" applyAlignment="1">
      <alignment horizontal="center" vertical="center"/>
    </xf>
    <xf numFmtId="49" fontId="36" fillId="0" borderId="27" xfId="92" applyNumberFormat="1" applyFont="1" applyFill="1" applyBorder="1" applyAlignment="1">
      <alignment horizontal="center" vertical="center"/>
    </xf>
    <xf numFmtId="49" fontId="35" fillId="0" borderId="46" xfId="92" applyNumberFormat="1" applyFont="1" applyBorder="1" applyAlignment="1" applyProtection="1">
      <alignment horizontal="center" vertical="center" wrapText="1"/>
    </xf>
    <xf numFmtId="0" fontId="37" fillId="0" borderId="46" xfId="92" applyFont="1" applyBorder="1" applyAlignment="1">
      <alignment horizontal="center" vertical="center" wrapText="1"/>
    </xf>
    <xf numFmtId="0" fontId="36" fillId="0" borderId="46" xfId="92" applyFont="1" applyBorder="1" applyAlignment="1">
      <alignment horizontal="center" vertical="center" wrapText="1"/>
    </xf>
    <xf numFmtId="49" fontId="18" fillId="0" borderId="46" xfId="92" applyNumberFormat="1" applyFont="1" applyBorder="1" applyAlignment="1">
      <alignment horizontal="center" vertical="center"/>
    </xf>
    <xf numFmtId="49" fontId="18" fillId="0" borderId="54" xfId="92" applyNumberFormat="1" applyFont="1" applyBorder="1" applyAlignment="1">
      <alignment horizontal="center" vertical="center"/>
    </xf>
    <xf numFmtId="49" fontId="18" fillId="0" borderId="56" xfId="92" applyNumberFormat="1" applyFont="1" applyBorder="1" applyAlignment="1" applyProtection="1">
      <alignment horizontal="center" vertical="center"/>
    </xf>
    <xf numFmtId="49" fontId="36" fillId="0" borderId="56" xfId="92" applyNumberFormat="1" applyFont="1" applyBorder="1" applyAlignment="1">
      <alignment horizontal="center" vertical="center"/>
    </xf>
    <xf numFmtId="49" fontId="36" fillId="0" borderId="46" xfId="92" applyNumberFormat="1" applyFont="1" applyBorder="1" applyAlignment="1">
      <alignment horizontal="center" vertical="center"/>
    </xf>
    <xf numFmtId="49" fontId="36" fillId="0" borderId="54" xfId="92" applyNumberFormat="1" applyFont="1" applyBorder="1" applyAlignment="1">
      <alignment horizontal="center" vertical="center"/>
    </xf>
    <xf numFmtId="49" fontId="18" fillId="0" borderId="57" xfId="92" applyNumberFormat="1" applyFont="1" applyBorder="1" applyAlignment="1">
      <alignment horizontal="center" vertical="center"/>
    </xf>
    <xf numFmtId="0" fontId="36" fillId="0" borderId="39" xfId="92" applyFont="1" applyBorder="1" applyAlignment="1" applyProtection="1">
      <alignment vertical="center" wrapText="1"/>
    </xf>
    <xf numFmtId="0" fontId="36" fillId="0" borderId="40" xfId="94" applyFont="1" applyFill="1" applyBorder="1" applyAlignment="1">
      <alignment vertical="center" wrapText="1"/>
    </xf>
    <xf numFmtId="0" fontId="36" fillId="0" borderId="39" xfId="87" applyFont="1" applyBorder="1" applyAlignment="1" applyProtection="1">
      <alignment vertical="center" wrapText="1"/>
    </xf>
    <xf numFmtId="0" fontId="18" fillId="0" borderId="39" xfId="87" applyFont="1" applyBorder="1" applyAlignment="1">
      <alignment vertical="center" wrapText="1"/>
    </xf>
    <xf numFmtId="0" fontId="18" fillId="0" borderId="39" xfId="92" applyFont="1" applyBorder="1" applyAlignment="1">
      <alignment vertical="center" wrapText="1"/>
    </xf>
    <xf numFmtId="0" fontId="32" fillId="0" borderId="39" xfId="92" applyFont="1" applyBorder="1" applyAlignment="1">
      <alignment vertical="center"/>
    </xf>
    <xf numFmtId="0" fontId="18" fillId="0" borderId="38" xfId="92" applyFont="1" applyBorder="1" applyAlignment="1">
      <alignment vertical="center"/>
    </xf>
    <xf numFmtId="49" fontId="18" fillId="0" borderId="40" xfId="92" applyNumberFormat="1" applyFont="1" applyBorder="1" applyAlignment="1" applyProtection="1">
      <alignment vertical="center"/>
    </xf>
    <xf numFmtId="49" fontId="36" fillId="0" borderId="40" xfId="92" applyNumberFormat="1" applyFont="1" applyBorder="1" applyAlignment="1">
      <alignment vertical="center"/>
    </xf>
    <xf numFmtId="49" fontId="36" fillId="0" borderId="39" xfId="92" applyNumberFormat="1" applyFont="1" applyBorder="1" applyAlignment="1">
      <alignment vertical="center"/>
    </xf>
    <xf numFmtId="49" fontId="36" fillId="0" borderId="38" xfId="92" applyNumberFormat="1" applyFont="1" applyBorder="1" applyAlignment="1">
      <alignment vertical="center"/>
    </xf>
    <xf numFmtId="0" fontId="18" fillId="0" borderId="42" xfId="92" applyFont="1" applyBorder="1" applyAlignment="1">
      <alignment vertical="center"/>
    </xf>
    <xf numFmtId="49" fontId="36" fillId="0" borderId="60" xfId="100" applyNumberFormat="1" applyFont="1" applyBorder="1" applyAlignment="1">
      <alignment horizontal="center" vertical="center" wrapText="1"/>
    </xf>
    <xf numFmtId="0" fontId="37" fillId="0" borderId="24" xfId="92" applyFont="1" applyBorder="1" applyAlignment="1">
      <alignment horizontal="center" vertical="center" wrapText="1"/>
    </xf>
    <xf numFmtId="0" fontId="36" fillId="0" borderId="43" xfId="92" applyFont="1" applyBorder="1" applyAlignment="1">
      <alignment horizontal="center" vertical="center" wrapText="1"/>
    </xf>
    <xf numFmtId="49" fontId="18" fillId="0" borderId="43" xfId="92" applyNumberFormat="1" applyFont="1" applyBorder="1" applyAlignment="1">
      <alignment horizontal="center" vertical="center"/>
    </xf>
    <xf numFmtId="49" fontId="18" fillId="0" borderId="27" xfId="92" applyNumberFormat="1" applyFont="1" applyBorder="1" applyAlignment="1">
      <alignment horizontal="center" vertical="center"/>
    </xf>
    <xf numFmtId="49" fontId="18" fillId="0" borderId="24" xfId="92" applyNumberFormat="1" applyFont="1" applyBorder="1" applyAlignment="1" applyProtection="1">
      <alignment horizontal="center" vertical="center"/>
    </xf>
    <xf numFmtId="49" fontId="36" fillId="0" borderId="24" xfId="92" applyNumberFormat="1" applyFont="1" applyBorder="1" applyAlignment="1">
      <alignment horizontal="center" vertical="center"/>
    </xf>
    <xf numFmtId="49" fontId="36" fillId="0" borderId="43" xfId="92" applyNumberFormat="1" applyFont="1" applyBorder="1" applyAlignment="1">
      <alignment horizontal="center" vertical="center"/>
    </xf>
    <xf numFmtId="49" fontId="36" fillId="0" borderId="27" xfId="92" applyNumberFormat="1" applyFont="1" applyBorder="1" applyAlignment="1">
      <alignment horizontal="center" vertical="center"/>
    </xf>
    <xf numFmtId="49" fontId="18" fillId="0" borderId="35" xfId="92" applyNumberFormat="1" applyFont="1" applyBorder="1" applyAlignment="1">
      <alignment horizontal="center" vertical="center"/>
    </xf>
    <xf numFmtId="49" fontId="36" fillId="0" borderId="46" xfId="92" applyNumberFormat="1" applyFont="1" applyBorder="1" applyAlignment="1" applyProtection="1">
      <alignment horizontal="center" vertical="center" wrapText="1"/>
    </xf>
    <xf numFmtId="0" fontId="32" fillId="0" borderId="0" xfId="92" applyFont="1" applyFill="1" applyBorder="1" applyAlignment="1">
      <alignment horizontal="left" vertical="center" wrapText="1"/>
    </xf>
    <xf numFmtId="0" fontId="33" fillId="0" borderId="10" xfId="92" applyFont="1" applyFill="1" applyBorder="1" applyAlignment="1" applyProtection="1">
      <alignment vertical="center" wrapText="1"/>
    </xf>
    <xf numFmtId="0" fontId="36" fillId="0" borderId="47" xfId="92" applyFont="1" applyFill="1" applyBorder="1" applyAlignment="1" applyProtection="1">
      <alignment vertical="center"/>
    </xf>
    <xf numFmtId="0" fontId="32" fillId="0" borderId="10" xfId="92" applyFont="1" applyFill="1" applyBorder="1" applyAlignment="1">
      <alignment vertical="center" wrapText="1"/>
    </xf>
    <xf numFmtId="0" fontId="33" fillId="0" borderId="0" xfId="92" applyFont="1" applyFill="1" applyBorder="1" applyAlignment="1" applyProtection="1">
      <alignment vertical="center" wrapText="1"/>
    </xf>
    <xf numFmtId="0" fontId="36" fillId="0" borderId="11" xfId="92" applyFont="1" applyFill="1" applyBorder="1" applyAlignment="1" applyProtection="1">
      <alignment vertical="center"/>
    </xf>
  </cellXfs>
  <cellStyles count="119">
    <cellStyle name="_04_OP_Hala N1_6WX01-05_vod.hosp._080130" xfId="1" xr:uid="{00000000-0005-0000-0000-000000000000}"/>
    <cellStyle name="_05_GVB_EW_01_TP7_061207" xfId="2" xr:uid="{00000000-0005-0000-0000-000001000000}"/>
    <cellStyle name="_05_GVB_EY_EV_01_TP7_061201" xfId="3" xr:uid="{00000000-0005-0000-0000-000002000000}"/>
    <cellStyle name="_06_GCZ_BQ_SO_1145" xfId="4" xr:uid="{00000000-0005-0000-0000-000003000000}"/>
    <cellStyle name="_06_GCZ_BQ_SO_1241_Hruba" xfId="5" xr:uid="{00000000-0005-0000-0000-000004000000}"/>
    <cellStyle name="_06_GCZ_BQ_SO_1242+1710_Hruba" xfId="6" xr:uid="{00000000-0005-0000-0000-000005000000}"/>
    <cellStyle name="_06_GCZ_BQ_SO_1510_Hruba" xfId="7" xr:uid="{00000000-0005-0000-0000-000006000000}"/>
    <cellStyle name="_06_GCZ_BQ_SO_1810_Hruba" xfId="8" xr:uid="{00000000-0005-0000-0000-000007000000}"/>
    <cellStyle name="_06_GCZ_BQ_SO_WX_061120" xfId="9" xr:uid="{00000000-0005-0000-0000-000008000000}"/>
    <cellStyle name="_06_GCZ_BQ_SO_WX_061207oceneni" xfId="10" xr:uid="{00000000-0005-0000-0000-000009000000}"/>
    <cellStyle name="_06_GVB_TP7_NS07_070105_oceneni" xfId="11" xr:uid="{00000000-0005-0000-0000-00000A000000}"/>
    <cellStyle name="_5385_2_IPB_WX_SO 16-19_FOT_070716" xfId="12" xr:uid="{00000000-0005-0000-0000-00000B000000}"/>
    <cellStyle name="_5385_2_IPB_WX_SO 16-19_FOT_070716 2" xfId="13" xr:uid="{00000000-0005-0000-0000-00000C000000}"/>
    <cellStyle name="_5411_OP_Infrastruktura_VZOR_080123" xfId="14" xr:uid="{00000000-0005-0000-0000-00000D000000}"/>
    <cellStyle name="_5463_04_NUC_XX01_FOT_200_Hala17_070405" xfId="15" xr:uid="{00000000-0005-0000-0000-00000E000000}"/>
    <cellStyle name="_5559_PP_NS_vzor_070913" xfId="16" xr:uid="{00000000-0005-0000-0000-00000F000000}"/>
    <cellStyle name="_6VX01" xfId="17" xr:uid="{00000000-0005-0000-0000-000010000000}"/>
    <cellStyle name="_BVG TP 7_Complete_061204" xfId="18" xr:uid="{00000000-0005-0000-0000-000011000000}"/>
    <cellStyle name="_F6_BS_SO 01+04_6SX01" xfId="19" xr:uid="{00000000-0005-0000-0000-000012000000}"/>
    <cellStyle name="_FOXCONN - FoT - SO16.3_060523" xfId="20" xr:uid="{00000000-0005-0000-0000-000013000000}"/>
    <cellStyle name="_FOXCONN - FoT - SO16.3_060627" xfId="21" xr:uid="{00000000-0005-0000-0000-000014000000}"/>
    <cellStyle name="_GVB_ TP 7_6-NS07_061206 zm oc" xfId="22" xr:uid="{00000000-0005-0000-0000-000015000000}"/>
    <cellStyle name="_GVB_ TP 7_6-NS07_061207 zm" xfId="23" xr:uid="{00000000-0005-0000-0000-000016000000}"/>
    <cellStyle name="_GVB_ TP7_6IK01A_BQ_SO1141_070104" xfId="24" xr:uid="{00000000-0005-0000-0000-000017000000}"/>
    <cellStyle name="_GVB_ TP7_NS07_rev 2_070205_ BQ" xfId="25" xr:uid="{00000000-0005-0000-0000-000018000000}"/>
    <cellStyle name="_GVB_ TP7_NS07_rev.1_070111ocenění" xfId="26" xr:uid="{00000000-0005-0000-0000-000019000000}"/>
    <cellStyle name="_GVB_ TP7_NS07_rev.1_070116ocenění" xfId="27" xr:uid="{00000000-0005-0000-0000-00001A000000}"/>
    <cellStyle name="_GVB_TP7_F5_Water Treat.070223_" xfId="28" xr:uid="{00000000-0005-0000-0000-00001B000000}"/>
    <cellStyle name="_GVB_TP7_F5_Water Treat.070731_" xfId="29" xr:uid="{00000000-0005-0000-0000-00001C000000}"/>
    <cellStyle name="_GVP_TP 7_stoka DA3_070130 - mp" xfId="30" xr:uid="{00000000-0005-0000-0000-00001D000000}"/>
    <cellStyle name="_odhad cen_GVB_ TP 7_6-NS07_061207 zm" xfId="31" xr:uid="{00000000-0005-0000-0000-00001E000000}"/>
    <cellStyle name="_propočet kubatur šachty" xfId="32" xr:uid="{00000000-0005-0000-0000-00001F000000}"/>
    <cellStyle name="_SO 05_F6_rain wat drain.060531" xfId="33" xr:uid="{00000000-0005-0000-0000-000020000000}"/>
    <cellStyle name="_SO 11_ rain water drainage_070424" xfId="34" xr:uid="{00000000-0005-0000-0000-000021000000}"/>
    <cellStyle name="_SO 11_ rain water drainage_080211" xfId="35" xr:uid="{00000000-0005-0000-0000-000022000000}"/>
    <cellStyle name="_SO 16_6VX01_vzduchotechnika" xfId="36" xr:uid="{00000000-0005-0000-0000-000023000000}"/>
    <cellStyle name="_SO 17_ přípojka splašk.kanalizace" xfId="37" xr:uid="{00000000-0005-0000-0000-000024000000}"/>
    <cellStyle name="_SO 18_ příp. dešť.kan._zmeny 070820" xfId="38" xr:uid="{00000000-0005-0000-0000-000025000000}"/>
    <cellStyle name="_SO 18_ přípojka dešť.kanalizace" xfId="39" xr:uid="{00000000-0005-0000-0000-000026000000}"/>
    <cellStyle name="_SO 21_kanalizace splašková_070807" xfId="40" xr:uid="{00000000-0005-0000-0000-000027000000}"/>
    <cellStyle name="_SO 22_ kanalizace destova v arealu" xfId="41" xr:uid="{00000000-0005-0000-0000-000028000000}"/>
    <cellStyle name="_SO 363_fire water supply_rev.1_070116" xfId="42" xr:uid="{00000000-0005-0000-0000-000029000000}"/>
    <cellStyle name="_SO 399.1,2_sewerage" xfId="43" xr:uid="{00000000-0005-0000-0000-00002A000000}"/>
    <cellStyle name="_SO 399.1,2_sewerage_F5_070221" xfId="44" xr:uid="{00000000-0005-0000-0000-00002B000000}"/>
    <cellStyle name="_SO 399.1,2_sewerage_F5_zmeny k 070730" xfId="45" xr:uid="{00000000-0005-0000-0000-00002C000000}"/>
    <cellStyle name="_SO 399.1,2_sewerage_rev.1_070108" xfId="46" xr:uid="{00000000-0005-0000-0000-00002D000000}"/>
    <cellStyle name="_SO 399.3 Roads of drainage_rev.1_070111" xfId="47" xr:uid="{00000000-0005-0000-0000-00002E000000}"/>
    <cellStyle name="_SO 399.3 Roads of drainage_zmeny k_070731" xfId="48" xr:uid="{00000000-0005-0000-0000-00002F000000}"/>
    <cellStyle name="_SO_1124_Retention pond_zmena_B_ 070202" xfId="49" xr:uid="{00000000-0005-0000-0000-000030000000}"/>
    <cellStyle name="_TI_SO 01_060301_cz_en" xfId="50" xr:uid="{00000000-0005-0000-0000-000031000000}"/>
    <cellStyle name="20 % – Zvýraznění 1" xfId="51" builtinId="30" customBuiltin="1"/>
    <cellStyle name="20 % – Zvýraznění 2" xfId="52" builtinId="34" customBuiltin="1"/>
    <cellStyle name="20 % – Zvýraznění 3" xfId="53" builtinId="38" customBuiltin="1"/>
    <cellStyle name="20 % – Zvýraznění 4" xfId="54" builtinId="42" customBuiltin="1"/>
    <cellStyle name="20 % – Zvýraznění 5" xfId="55" builtinId="46" customBuiltin="1"/>
    <cellStyle name="20 % – Zvýraznění 6" xfId="56" builtinId="50" customBuiltin="1"/>
    <cellStyle name="40 % – Zvýraznění 1" xfId="57" builtinId="31" customBuiltin="1"/>
    <cellStyle name="40 % – Zvýraznění 2" xfId="58" builtinId="35" customBuiltin="1"/>
    <cellStyle name="40 % – Zvýraznění 3" xfId="59" builtinId="39" customBuiltin="1"/>
    <cellStyle name="40 % – Zvýraznění 4" xfId="60" builtinId="43" customBuiltin="1"/>
    <cellStyle name="40 % – Zvýraznění 5" xfId="61" builtinId="47" customBuiltin="1"/>
    <cellStyle name="40 % – Zvýraznění 6" xfId="62" builtinId="51" customBuiltin="1"/>
    <cellStyle name="60 % – Zvýraznění 1" xfId="63" builtinId="32" customBuiltin="1"/>
    <cellStyle name="60 % – Zvýraznění 2" xfId="64" builtinId="36" customBuiltin="1"/>
    <cellStyle name="60 % – Zvýraznění 3" xfId="65" builtinId="40" customBuiltin="1"/>
    <cellStyle name="60 % – Zvýraznění 4" xfId="66" builtinId="44" customBuiltin="1"/>
    <cellStyle name="60 % – Zvýraznění 5" xfId="67" builtinId="48" customBuiltin="1"/>
    <cellStyle name="60 % – Zvýraznění 6" xfId="68" builtinId="52" customBuiltin="1"/>
    <cellStyle name="Celkem" xfId="69" builtinId="25" customBuiltin="1"/>
    <cellStyle name="kolonky" xfId="71" xr:uid="{00000000-0005-0000-0000-000046000000}"/>
    <cellStyle name="Kontrolní buňka" xfId="72" builtinId="23" customBuiltin="1"/>
    <cellStyle name="Nadpis 1" xfId="73" builtinId="16" customBuiltin="1"/>
    <cellStyle name="Nadpis 2" xfId="74" builtinId="17" customBuiltin="1"/>
    <cellStyle name="Nadpis 3" xfId="75" builtinId="18" customBuiltin="1"/>
    <cellStyle name="Nadpis 4" xfId="76" builtinId="19" customBuiltin="1"/>
    <cellStyle name="Název" xfId="77" builtinId="15" customBuiltin="1"/>
    <cellStyle name="Neutrální" xfId="78" builtinId="28" customBuiltin="1"/>
    <cellStyle name="Normální" xfId="0" builtinId="0"/>
    <cellStyle name="normální 10" xfId="116" xr:uid="{00000000-0005-0000-0000-00004F000000}"/>
    <cellStyle name="Normální 12" xfId="117" xr:uid="{00000000-0005-0000-0000-000050000000}"/>
    <cellStyle name="normální 16" xfId="115" xr:uid="{00000000-0005-0000-0000-000051000000}"/>
    <cellStyle name="normální 2" xfId="79" xr:uid="{00000000-0005-0000-0000-000052000000}"/>
    <cellStyle name="normální 2 2" xfId="80" xr:uid="{00000000-0005-0000-0000-000053000000}"/>
    <cellStyle name="normální 2 3" xfId="81" xr:uid="{00000000-0005-0000-0000-000054000000}"/>
    <cellStyle name="normální 2 4" xfId="82" xr:uid="{00000000-0005-0000-0000-000055000000}"/>
    <cellStyle name="normální 3" xfId="83" xr:uid="{00000000-0005-0000-0000-000056000000}"/>
    <cellStyle name="normální 3 2" xfId="114" xr:uid="{00000000-0005-0000-0000-000057000000}"/>
    <cellStyle name="normální 4" xfId="84" xr:uid="{00000000-0005-0000-0000-000058000000}"/>
    <cellStyle name="Normální 5" xfId="85" xr:uid="{00000000-0005-0000-0000-000059000000}"/>
    <cellStyle name="normální_05_SA_6NS01B_V21_Mycí box Still_080325" xfId="86" xr:uid="{00000000-0005-0000-0000-00005A000000}"/>
    <cellStyle name="normální_5463_04_NUC_XX01_FOT_200_Hala17_070405" xfId="87" xr:uid="{00000000-0005-0000-0000-00005B000000}"/>
    <cellStyle name="normální_6185_SA_SPINE_BQ_120504" xfId="88" xr:uid="{00000000-0005-0000-0000-00005C000000}"/>
    <cellStyle name="normální_ASUS-FoT-detail-template" xfId="89" xr:uid="{00000000-0005-0000-0000-00005D000000}"/>
    <cellStyle name="normální_FORMULAR SV" xfId="90" xr:uid="{00000000-0005-0000-0000-00005E000000}"/>
    <cellStyle name="normální_GB_TB6A_SANITARY_BQ_071601_Vorac" xfId="91" xr:uid="{00000000-0005-0000-0000-00005F000000}"/>
    <cellStyle name="normální_POL.XLS 2" xfId="113" xr:uid="{00000000-0005-0000-0000-000060000000}"/>
    <cellStyle name="normální_SO 101_Prelozka mestske kanalizace" xfId="92" xr:uid="{00000000-0005-0000-0000-000061000000}"/>
    <cellStyle name="normální_SO 101_Prelozka mestske kanalizace 3" xfId="93" xr:uid="{00000000-0005-0000-0000-000062000000}"/>
    <cellStyle name="normální_SO 104_Vodovod pitný_070824" xfId="94" xr:uid="{00000000-0005-0000-0000-000063000000}"/>
    <cellStyle name="normální_SV-IK-cj-en_0504041" xfId="118" xr:uid="{00000000-0005-0000-0000-000064000000}"/>
    <cellStyle name="normální_VIZA-FoT-template" xfId="95" xr:uid="{00000000-0005-0000-0000-000065000000}"/>
    <cellStyle name="políčka" xfId="96" xr:uid="{00000000-0005-0000-0000-000066000000}"/>
    <cellStyle name="Poznámka" xfId="97" builtinId="10" customBuiltin="1"/>
    <cellStyle name="Propojená buňka" xfId="98" builtinId="24" customBuiltin="1"/>
    <cellStyle name="Správně" xfId="99" builtinId="26" customBuiltin="1"/>
    <cellStyle name="Styl 1" xfId="100" xr:uid="{00000000-0005-0000-0000-00006A000000}"/>
    <cellStyle name="Styl 1 2" xfId="101" xr:uid="{00000000-0005-0000-0000-00006B000000}"/>
    <cellStyle name="Špatně" xfId="70" builtinId="27" customBuiltin="1"/>
    <cellStyle name="Text upozornění" xfId="102" builtinId="11" customBuiltin="1"/>
    <cellStyle name="Vstup" xfId="103" builtinId="20" customBuiltin="1"/>
    <cellStyle name="Výpočet" xfId="104" builtinId="22" customBuiltin="1"/>
    <cellStyle name="Výstup" xfId="105" builtinId="21" customBuiltin="1"/>
    <cellStyle name="Vysvětlující text" xfId="106" builtinId="53" customBuiltin="1"/>
    <cellStyle name="Zvýraznění 1" xfId="107" builtinId="29" customBuiltin="1"/>
    <cellStyle name="Zvýraznění 2" xfId="108" builtinId="33" customBuiltin="1"/>
    <cellStyle name="Zvýraznění 3" xfId="109" builtinId="37" customBuiltin="1"/>
    <cellStyle name="Zvýraznění 4" xfId="110" builtinId="41" customBuiltin="1"/>
    <cellStyle name="Zvýraznění 5" xfId="111" builtinId="45" customBuiltin="1"/>
    <cellStyle name="Zvýraznění 6" xfId="112" builtinId="49" customBuiltin="1"/>
  </cellStyles>
  <dxfs count="0"/>
  <tableStyles count="0" defaultTableStyle="TableStyleMedium9" defaultPivotStyle="PivotStyleLight16"/>
  <colors>
    <mruColors>
      <color rgb="FFFFFF99"/>
      <color rgb="FFFFFFCC"/>
      <color rgb="FF99FFCC"/>
      <color rgb="FF0000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G200"/>
  <sheetViews>
    <sheetView showGridLines="0" tabSelected="1" topLeftCell="A88" zoomScaleNormal="100" zoomScaleSheetLayoutView="100" workbookViewId="0">
      <selection activeCell="F81" sqref="F81"/>
    </sheetView>
  </sheetViews>
  <sheetFormatPr defaultColWidth="9.140625" defaultRowHeight="12.75"/>
  <cols>
    <col min="1" max="1" width="7.7109375" style="14" customWidth="1"/>
    <col min="2" max="2" width="9.28515625" style="14" customWidth="1"/>
    <col min="3" max="3" width="71" style="3" customWidth="1"/>
    <col min="4" max="4" width="9.5703125" style="15" customWidth="1"/>
    <col min="5" max="5" width="11.140625" style="16" customWidth="1"/>
    <col min="6" max="6" width="12.140625" style="3" customWidth="1"/>
    <col min="7" max="7" width="14.140625" style="3" customWidth="1"/>
    <col min="8" max="8" width="14.28515625" style="1" customWidth="1"/>
    <col min="9" max="9" width="18.85546875" style="39" customWidth="1"/>
    <col min="10" max="10" width="12.7109375" style="39" bestFit="1" customWidth="1"/>
    <col min="11" max="11" width="15.7109375" style="39" bestFit="1" customWidth="1"/>
    <col min="12" max="12" width="11.7109375" style="39" bestFit="1" customWidth="1"/>
    <col min="13" max="13" width="9.140625" style="39"/>
    <col min="14" max="33" width="9.140625" style="45"/>
    <col min="34" max="16384" width="9.140625" style="3"/>
  </cols>
  <sheetData>
    <row r="1" spans="1:33" ht="46.15" customHeight="1">
      <c r="A1" s="216" t="s">
        <v>21</v>
      </c>
      <c r="B1" s="217"/>
      <c r="C1" s="301" t="s">
        <v>68</v>
      </c>
      <c r="D1" s="301"/>
      <c r="E1" s="301"/>
      <c r="F1" s="299"/>
      <c r="G1" s="300"/>
      <c r="I1" s="1"/>
      <c r="J1" s="1"/>
      <c r="K1" s="1"/>
      <c r="L1" s="1"/>
      <c r="M1" s="1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</row>
    <row r="2" spans="1:33" ht="59.25" customHeight="1">
      <c r="A2" s="141" t="s">
        <v>12</v>
      </c>
      <c r="B2" s="143"/>
      <c r="C2" s="298" t="s">
        <v>69</v>
      </c>
      <c r="D2" s="298"/>
      <c r="E2" s="215"/>
      <c r="F2" s="302" t="s">
        <v>107</v>
      </c>
      <c r="G2" s="303"/>
      <c r="H2" s="127"/>
      <c r="I2" s="127"/>
      <c r="J2" s="1"/>
      <c r="K2" s="1"/>
      <c r="L2" s="1"/>
      <c r="M2" s="1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</row>
    <row r="3" spans="1:33" ht="6.75" customHeight="1">
      <c r="A3" s="11"/>
      <c r="B3" s="142"/>
      <c r="C3" s="124"/>
      <c r="D3" s="124"/>
      <c r="E3" s="124"/>
      <c r="F3" s="125"/>
      <c r="G3" s="214"/>
      <c r="H3" s="127"/>
      <c r="I3" s="127"/>
      <c r="J3" s="1"/>
      <c r="K3" s="1"/>
      <c r="L3" s="1"/>
      <c r="M3" s="1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</row>
    <row r="4" spans="1:33" ht="31.5" customHeight="1">
      <c r="A4" s="141" t="s">
        <v>14</v>
      </c>
      <c r="B4" s="143"/>
      <c r="C4" s="298" t="s">
        <v>72</v>
      </c>
      <c r="D4" s="298"/>
      <c r="E4" s="298"/>
      <c r="F4" s="125"/>
      <c r="G4" s="128" t="s">
        <v>70</v>
      </c>
      <c r="H4" s="127"/>
      <c r="I4" s="127"/>
      <c r="J4" s="1"/>
      <c r="K4" s="1"/>
      <c r="L4" s="1"/>
      <c r="M4" s="1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</row>
    <row r="5" spans="1:33" ht="6.75" customHeight="1" thickBot="1">
      <c r="A5" s="218"/>
      <c r="B5" s="219"/>
      <c r="C5" s="220"/>
      <c r="D5" s="221"/>
      <c r="E5" s="222"/>
      <c r="F5" s="223"/>
      <c r="G5" s="195"/>
      <c r="H5" s="127"/>
      <c r="I5" s="127"/>
      <c r="J5" s="1"/>
      <c r="K5" s="1"/>
      <c r="L5" s="1"/>
      <c r="M5" s="1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</row>
    <row r="6" spans="1:33" s="12" customFormat="1" ht="72.75" customHeight="1" thickBot="1">
      <c r="A6" s="224" t="s">
        <v>211</v>
      </c>
      <c r="B6" s="236" t="s">
        <v>142</v>
      </c>
      <c r="C6" s="225" t="s">
        <v>10</v>
      </c>
      <c r="D6" s="225"/>
      <c r="E6" s="225"/>
      <c r="F6" s="226"/>
      <c r="G6" s="227"/>
      <c r="H6" s="106"/>
      <c r="I6" s="42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s="12" customFormat="1" ht="67.5" customHeight="1" thickBot="1">
      <c r="A7" s="224" t="s">
        <v>212</v>
      </c>
      <c r="B7" s="236" t="s">
        <v>143</v>
      </c>
      <c r="C7" s="228" t="s">
        <v>71</v>
      </c>
      <c r="D7" s="229"/>
      <c r="E7" s="229"/>
      <c r="F7" s="228"/>
      <c r="G7" s="227"/>
      <c r="H7" s="106"/>
      <c r="I7" s="42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s="12" customFormat="1" ht="22.5" customHeight="1" thickBot="1">
      <c r="A8" s="224"/>
      <c r="B8" s="224"/>
      <c r="C8" s="230"/>
      <c r="D8" s="231"/>
      <c r="E8" s="232"/>
      <c r="F8" s="232"/>
      <c r="G8" s="227"/>
      <c r="H8" s="106"/>
      <c r="I8" s="42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s="12" customFormat="1" ht="13.5" thickBot="1">
      <c r="A9" s="224"/>
      <c r="B9" s="224"/>
      <c r="C9" s="228"/>
      <c r="D9" s="229"/>
      <c r="E9" s="229"/>
      <c r="F9" s="232"/>
      <c r="G9" s="227"/>
      <c r="H9" s="106"/>
      <c r="I9" s="42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</row>
    <row r="10" spans="1:33" ht="31.5" customHeight="1" thickBot="1">
      <c r="A10" s="233"/>
      <c r="B10" s="233"/>
      <c r="C10" s="234"/>
      <c r="D10" s="235"/>
      <c r="E10" s="234"/>
      <c r="F10" s="234"/>
      <c r="G10" s="234"/>
    </row>
    <row r="11" spans="1:33" s="37" customFormat="1" ht="3.75" customHeight="1" thickBot="1">
      <c r="A11" s="152"/>
      <c r="B11" s="76"/>
      <c r="C11" s="77"/>
      <c r="D11" s="77"/>
      <c r="E11" s="77"/>
      <c r="F11" s="77"/>
      <c r="G11" s="153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</row>
    <row r="12" spans="1:33" s="38" customFormat="1" ht="51.75" customHeight="1" thickBot="1">
      <c r="A12" s="79" t="s">
        <v>98</v>
      </c>
      <c r="B12" s="144"/>
      <c r="C12" s="80" t="s">
        <v>97</v>
      </c>
      <c r="D12" s="81" t="s">
        <v>99</v>
      </c>
      <c r="E12" s="81" t="s">
        <v>100</v>
      </c>
      <c r="F12" s="81" t="s">
        <v>101</v>
      </c>
      <c r="G12" s="82" t="s">
        <v>102</v>
      </c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33" s="32" customFormat="1" ht="13.5" thickTop="1">
      <c r="A13" s="63"/>
      <c r="B13" s="145"/>
      <c r="C13" s="78"/>
      <c r="D13" s="65"/>
      <c r="E13" s="65"/>
      <c r="F13" s="65"/>
      <c r="G13" s="66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</row>
    <row r="14" spans="1:33" s="32" customFormat="1">
      <c r="A14" s="63"/>
      <c r="B14" s="242"/>
      <c r="C14" s="64" t="s">
        <v>2</v>
      </c>
      <c r="D14" s="65"/>
      <c r="E14" s="65"/>
      <c r="F14" s="65"/>
      <c r="G14" s="66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 spans="1:33" s="10" customFormat="1" ht="36">
      <c r="A15" s="297" t="s">
        <v>213</v>
      </c>
      <c r="B15" s="287" t="s">
        <v>144</v>
      </c>
      <c r="C15" s="275" t="s">
        <v>3</v>
      </c>
      <c r="D15" s="154"/>
      <c r="E15" s="154"/>
      <c r="F15" s="154"/>
      <c r="G15" s="155"/>
      <c r="H15" s="9"/>
      <c r="I15" s="43"/>
      <c r="J15" s="43"/>
      <c r="K15" s="43"/>
      <c r="L15" s="43"/>
      <c r="M15" s="43"/>
      <c r="N15" s="46"/>
      <c r="O15" s="46"/>
      <c r="P15" s="46"/>
      <c r="Q15" s="46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</row>
    <row r="16" spans="1:33" s="10" customFormat="1" ht="42" customHeight="1">
      <c r="A16" s="297" t="s">
        <v>214</v>
      </c>
      <c r="B16" s="246" t="s">
        <v>145</v>
      </c>
      <c r="C16" s="275" t="s">
        <v>4</v>
      </c>
      <c r="D16" s="154"/>
      <c r="E16" s="154"/>
      <c r="F16" s="154"/>
      <c r="G16" s="155"/>
      <c r="H16" s="9"/>
      <c r="I16" s="43"/>
      <c r="J16" s="43"/>
      <c r="K16" s="43"/>
      <c r="L16" s="43"/>
      <c r="M16" s="43"/>
      <c r="N16" s="46"/>
      <c r="O16" s="46"/>
      <c r="P16" s="46"/>
      <c r="Q16" s="46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</row>
    <row r="17" spans="1:33" s="10" customFormat="1" ht="30" customHeight="1">
      <c r="A17" s="297" t="s">
        <v>215</v>
      </c>
      <c r="B17" s="246" t="s">
        <v>146</v>
      </c>
      <c r="C17" s="275" t="s">
        <v>5</v>
      </c>
      <c r="D17" s="154"/>
      <c r="E17" s="154"/>
      <c r="F17" s="154"/>
      <c r="G17" s="155"/>
      <c r="H17" s="9"/>
      <c r="I17" s="43"/>
      <c r="J17" s="43"/>
      <c r="K17" s="43"/>
      <c r="L17" s="43"/>
      <c r="M17" s="43"/>
      <c r="N17" s="46"/>
      <c r="O17" s="46"/>
      <c r="P17" s="46"/>
      <c r="Q17" s="46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</row>
    <row r="18" spans="1:33" s="10" customFormat="1" ht="75.75" customHeight="1">
      <c r="A18" s="297" t="s">
        <v>216</v>
      </c>
      <c r="B18" s="246" t="s">
        <v>147</v>
      </c>
      <c r="C18" s="276" t="s">
        <v>11</v>
      </c>
      <c r="D18" s="154"/>
      <c r="E18" s="154"/>
      <c r="F18" s="154"/>
      <c r="G18" s="155"/>
      <c r="H18" s="9"/>
      <c r="I18" s="43"/>
      <c r="J18" s="43"/>
      <c r="K18" s="43"/>
      <c r="L18" s="43"/>
      <c r="M18" s="43"/>
      <c r="N18" s="46"/>
      <c r="O18" s="46"/>
      <c r="P18" s="46"/>
      <c r="Q18" s="46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</row>
    <row r="19" spans="1:33" s="10" customFormat="1" ht="66" customHeight="1">
      <c r="A19" s="297" t="s">
        <v>217</v>
      </c>
      <c r="B19" s="246" t="s">
        <v>148</v>
      </c>
      <c r="C19" s="277" t="s">
        <v>6</v>
      </c>
      <c r="D19" s="154"/>
      <c r="E19" s="154"/>
      <c r="F19" s="154"/>
      <c r="G19" s="155"/>
      <c r="H19" s="9"/>
      <c r="I19" s="43"/>
      <c r="J19" s="43"/>
      <c r="K19" s="43"/>
      <c r="L19" s="43"/>
      <c r="M19" s="43"/>
      <c r="N19" s="46"/>
      <c r="O19" s="46"/>
      <c r="P19" s="46"/>
      <c r="Q19" s="46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</row>
    <row r="20" spans="1:33" s="10" customFormat="1" ht="41.25" customHeight="1">
      <c r="A20" s="297" t="s">
        <v>218</v>
      </c>
      <c r="B20" s="246" t="s">
        <v>149</v>
      </c>
      <c r="C20" s="277" t="s">
        <v>7</v>
      </c>
      <c r="D20" s="154"/>
      <c r="E20" s="154"/>
      <c r="F20" s="154"/>
      <c r="G20" s="155"/>
      <c r="H20" s="9"/>
      <c r="I20" s="43"/>
      <c r="J20" s="43"/>
      <c r="K20" s="43"/>
      <c r="L20" s="43"/>
      <c r="M20" s="43"/>
      <c r="N20" s="46"/>
      <c r="O20" s="46"/>
      <c r="P20" s="46"/>
      <c r="Q20" s="46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</row>
    <row r="21" spans="1:33" s="18" customFormat="1" ht="32.25" customHeight="1">
      <c r="A21" s="265" t="s">
        <v>219</v>
      </c>
      <c r="B21" s="246" t="s">
        <v>150</v>
      </c>
      <c r="C21" s="277" t="s">
        <v>8</v>
      </c>
      <c r="D21" s="156"/>
      <c r="E21" s="156"/>
      <c r="F21" s="156"/>
      <c r="G21" s="157"/>
      <c r="H21" s="17"/>
      <c r="I21" s="43"/>
      <c r="J21" s="43"/>
      <c r="K21" s="43"/>
      <c r="L21" s="43"/>
      <c r="M21" s="43"/>
      <c r="N21" s="46"/>
      <c r="O21" s="46"/>
      <c r="P21" s="46"/>
      <c r="Q21" s="46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3" s="38" customFormat="1" ht="17.25" customHeight="1">
      <c r="A22" s="266"/>
      <c r="B22" s="288"/>
      <c r="C22" s="278"/>
      <c r="D22" s="158"/>
      <c r="E22" s="158"/>
      <c r="F22" s="158"/>
      <c r="G22" s="159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</row>
    <row r="23" spans="1:33" s="32" customFormat="1" ht="13.5" customHeight="1">
      <c r="A23" s="267"/>
      <c r="B23" s="289"/>
      <c r="C23" s="279"/>
      <c r="D23" s="160"/>
      <c r="E23" s="160"/>
      <c r="F23" s="160"/>
      <c r="G23" s="161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</row>
    <row r="24" spans="1:33" s="19" customFormat="1" ht="18" customHeight="1">
      <c r="A24" s="268"/>
      <c r="B24" s="290"/>
      <c r="C24" s="280" t="s">
        <v>0</v>
      </c>
      <c r="D24" s="162"/>
      <c r="E24" s="162"/>
      <c r="F24" s="162"/>
      <c r="G24" s="163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</row>
    <row r="25" spans="1:33" s="19" customFormat="1" ht="13.5" customHeight="1">
      <c r="A25" s="269"/>
      <c r="B25" s="291"/>
      <c r="C25" s="281"/>
      <c r="D25" s="68"/>
      <c r="E25" s="68"/>
      <c r="F25" s="68"/>
      <c r="G25" s="69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</row>
    <row r="26" spans="1:33" s="2" customFormat="1">
      <c r="A26" s="270"/>
      <c r="B26" s="292"/>
      <c r="C26" s="282"/>
      <c r="D26" s="70"/>
      <c r="E26" s="70"/>
      <c r="F26" s="70"/>
      <c r="G26" s="71"/>
      <c r="H26" s="1"/>
      <c r="I26" s="39"/>
      <c r="J26" s="39"/>
      <c r="K26" s="39"/>
      <c r="L26" s="39"/>
      <c r="M26" s="39"/>
      <c r="N26" s="45"/>
      <c r="O26" s="45"/>
      <c r="P26" s="45"/>
      <c r="Q26" s="45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</row>
    <row r="27" spans="1:33" s="31" customFormat="1" ht="18" customHeight="1">
      <c r="A27" s="271"/>
      <c r="B27" s="293"/>
      <c r="C27" s="283" t="str">
        <f>C33</f>
        <v>KANALIZACE</v>
      </c>
      <c r="D27" s="72"/>
      <c r="E27" s="72"/>
      <c r="F27" s="72"/>
      <c r="G27" s="73">
        <f>G82</f>
        <v>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</row>
    <row r="28" spans="1:33" s="31" customFormat="1" ht="18" customHeight="1">
      <c r="A28" s="272"/>
      <c r="B28" s="294"/>
      <c r="C28" s="284" t="str">
        <f t="shared" ref="C28" si="0">C84</f>
        <v>VODOVOD - neoceňovat - viz změna PD - zpětné využití dešťových vod</v>
      </c>
      <c r="D28" s="129"/>
      <c r="E28" s="129"/>
      <c r="F28" s="129"/>
      <c r="G28" s="130">
        <f>G191</f>
        <v>0</v>
      </c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</row>
    <row r="29" spans="1:33" s="31" customFormat="1" ht="18" customHeight="1">
      <c r="A29" s="273"/>
      <c r="B29" s="295"/>
      <c r="C29" s="285">
        <f>C193</f>
        <v>0</v>
      </c>
      <c r="D29" s="74"/>
      <c r="E29" s="74"/>
      <c r="F29" s="74"/>
      <c r="G29" s="75">
        <f>G197</f>
        <v>0</v>
      </c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</row>
    <row r="30" spans="1:33" s="19" customFormat="1" ht="18" customHeight="1" thickBot="1">
      <c r="A30" s="274"/>
      <c r="B30" s="296"/>
      <c r="C30" s="286"/>
      <c r="D30" s="164"/>
      <c r="E30" s="164"/>
      <c r="F30" s="164"/>
      <c r="G30" s="165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</row>
    <row r="31" spans="1:33" s="28" customFormat="1" ht="23.25" customHeight="1" thickBot="1">
      <c r="A31" s="26"/>
      <c r="B31" s="146"/>
      <c r="C31" s="27" t="s">
        <v>9</v>
      </c>
      <c r="D31" s="27"/>
      <c r="E31" s="27"/>
      <c r="F31" s="27"/>
      <c r="G31" s="13">
        <f>SUM(G26:G30)</f>
        <v>0</v>
      </c>
      <c r="H31" s="1"/>
      <c r="I31" s="39"/>
      <c r="J31" s="39"/>
      <c r="K31" s="39"/>
      <c r="L31" s="39"/>
      <c r="M31" s="39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</row>
    <row r="32" spans="1:33" s="19" customFormat="1" ht="13.5" customHeight="1" thickBot="1">
      <c r="A32" s="20"/>
      <c r="B32" s="147"/>
      <c r="C32" s="21"/>
      <c r="D32" s="21"/>
      <c r="E32" s="22"/>
      <c r="F32" s="22"/>
      <c r="G32" s="23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</row>
    <row r="33" spans="1:33" s="24" customFormat="1" ht="16.5" customHeight="1" thickBot="1">
      <c r="A33" s="119">
        <v>10</v>
      </c>
      <c r="B33" s="119">
        <v>1</v>
      </c>
      <c r="C33" s="120" t="s">
        <v>22</v>
      </c>
      <c r="D33" s="121"/>
      <c r="E33" s="122"/>
      <c r="F33" s="122"/>
      <c r="G33" s="123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</row>
    <row r="34" spans="1:33" s="30" customFormat="1" ht="11.25" customHeight="1">
      <c r="A34" s="57"/>
      <c r="B34" s="245"/>
      <c r="C34" s="61"/>
      <c r="D34" s="62"/>
      <c r="E34" s="58"/>
      <c r="F34" s="60"/>
      <c r="G34" s="59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</row>
    <row r="35" spans="1:33" s="10" customFormat="1" ht="72">
      <c r="A35" s="204" t="s">
        <v>220</v>
      </c>
      <c r="B35" s="246" t="s">
        <v>151</v>
      </c>
      <c r="C35" s="243" t="s">
        <v>24</v>
      </c>
      <c r="D35" s="198"/>
      <c r="E35" s="187"/>
      <c r="F35" s="191"/>
      <c r="G35" s="113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s="10" customFormat="1" ht="15" customHeight="1">
      <c r="A36" s="138"/>
      <c r="B36" s="244"/>
      <c r="C36" s="199"/>
      <c r="D36" s="190"/>
      <c r="E36" s="187"/>
      <c r="F36" s="191"/>
      <c r="G36" s="113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s="10" customFormat="1" ht="15" customHeight="1">
      <c r="A37" s="138"/>
      <c r="B37" s="180"/>
      <c r="C37" s="197"/>
      <c r="D37" s="198"/>
      <c r="E37" s="187"/>
      <c r="F37" s="191"/>
      <c r="G37" s="113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s="10" customFormat="1" ht="15" customHeight="1">
      <c r="A38" s="138"/>
      <c r="B38" s="180"/>
      <c r="C38" s="197"/>
      <c r="D38" s="198"/>
      <c r="E38" s="187"/>
      <c r="F38" s="191"/>
      <c r="G38" s="113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s="10" customFormat="1" ht="15" customHeight="1">
      <c r="A39" s="204" t="s">
        <v>221</v>
      </c>
      <c r="B39" s="180" t="s">
        <v>87</v>
      </c>
      <c r="C39" s="197" t="s">
        <v>152</v>
      </c>
      <c r="D39" s="198" t="s">
        <v>111</v>
      </c>
      <c r="E39" s="187">
        <v>8</v>
      </c>
      <c r="F39" s="191">
        <v>0</v>
      </c>
      <c r="G39" s="113">
        <f t="shared" ref="G39:G67" si="1">$E39*F39</f>
        <v>0</v>
      </c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s="10" customFormat="1" ht="15" customHeight="1">
      <c r="A40" s="204" t="s">
        <v>222</v>
      </c>
      <c r="B40" s="180" t="s">
        <v>93</v>
      </c>
      <c r="C40" s="197" t="s">
        <v>110</v>
      </c>
      <c r="D40" s="198" t="s">
        <v>111</v>
      </c>
      <c r="E40" s="187">
        <f>4.5*0.8*1</f>
        <v>3.6</v>
      </c>
      <c r="F40" s="191">
        <v>0</v>
      </c>
      <c r="G40" s="113">
        <f t="shared" si="1"/>
        <v>0</v>
      </c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s="10" customFormat="1" ht="15" customHeight="1">
      <c r="A41" s="204" t="s">
        <v>223</v>
      </c>
      <c r="B41" s="180" t="s">
        <v>94</v>
      </c>
      <c r="C41" s="197" t="s">
        <v>112</v>
      </c>
      <c r="D41" s="198" t="s">
        <v>111</v>
      </c>
      <c r="E41" s="187">
        <v>1.2</v>
      </c>
      <c r="F41" s="191">
        <v>0</v>
      </c>
      <c r="G41" s="113">
        <f t="shared" si="1"/>
        <v>0</v>
      </c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s="10" customFormat="1" ht="15" customHeight="1">
      <c r="A42" s="204" t="s">
        <v>224</v>
      </c>
      <c r="B42" s="180" t="s">
        <v>95</v>
      </c>
      <c r="C42" s="197" t="s">
        <v>113</v>
      </c>
      <c r="D42" s="198" t="s">
        <v>111</v>
      </c>
      <c r="E42" s="187">
        <v>2.4</v>
      </c>
      <c r="F42" s="191">
        <v>0</v>
      </c>
      <c r="G42" s="113">
        <f t="shared" si="1"/>
        <v>0</v>
      </c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s="10" customFormat="1" ht="15" customHeight="1">
      <c r="A43" s="204" t="s">
        <v>225</v>
      </c>
      <c r="B43" s="180" t="s">
        <v>96</v>
      </c>
      <c r="C43" s="197" t="s">
        <v>114</v>
      </c>
      <c r="D43" s="198" t="s">
        <v>111</v>
      </c>
      <c r="E43" s="187">
        <v>1.2</v>
      </c>
      <c r="F43" s="191">
        <v>0</v>
      </c>
      <c r="G43" s="113">
        <f t="shared" si="1"/>
        <v>0</v>
      </c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s="10" customFormat="1" ht="15" customHeight="1">
      <c r="A44" s="204"/>
      <c r="B44" s="180"/>
      <c r="C44" s="199"/>
      <c r="D44" s="190"/>
      <c r="E44" s="200"/>
      <c r="F44" s="191"/>
      <c r="G44" s="113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s="10" customFormat="1" ht="15" customHeight="1">
      <c r="A45" s="204"/>
      <c r="B45" s="180"/>
      <c r="C45" s="192"/>
      <c r="D45" s="193"/>
      <c r="E45" s="200"/>
      <c r="F45" s="191"/>
      <c r="G45" s="113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s="10" customFormat="1" ht="15" customHeight="1">
      <c r="A46" s="204"/>
      <c r="B46" s="180"/>
      <c r="C46" s="192"/>
      <c r="D46" s="193"/>
      <c r="E46" s="200"/>
      <c r="F46" s="191"/>
      <c r="G46" s="113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s="173" customFormat="1" ht="15" customHeight="1">
      <c r="A47" s="204" t="s">
        <v>226</v>
      </c>
      <c r="B47" s="180" t="s">
        <v>17</v>
      </c>
      <c r="C47" s="192" t="s">
        <v>153</v>
      </c>
      <c r="D47" s="201" t="s">
        <v>23</v>
      </c>
      <c r="E47" s="132">
        <v>5</v>
      </c>
      <c r="F47" s="132">
        <v>0</v>
      </c>
      <c r="G47" s="132">
        <f t="shared" ref="G47:G48" si="2">$E47*F47</f>
        <v>0</v>
      </c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</row>
    <row r="48" spans="1:33" s="173" customFormat="1" ht="15" customHeight="1">
      <c r="A48" s="204" t="s">
        <v>227</v>
      </c>
      <c r="B48" s="180" t="s">
        <v>18</v>
      </c>
      <c r="C48" s="192" t="s">
        <v>154</v>
      </c>
      <c r="D48" s="201" t="s">
        <v>23</v>
      </c>
      <c r="E48" s="132">
        <v>61</v>
      </c>
      <c r="F48" s="132">
        <v>0</v>
      </c>
      <c r="G48" s="132">
        <f t="shared" si="2"/>
        <v>0</v>
      </c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</row>
    <row r="49" spans="1:33" s="173" customFormat="1" ht="15" customHeight="1">
      <c r="A49" s="204" t="s">
        <v>228</v>
      </c>
      <c r="B49" s="180" t="s">
        <v>19</v>
      </c>
      <c r="C49" s="192" t="s">
        <v>155</v>
      </c>
      <c r="D49" s="201" t="s">
        <v>23</v>
      </c>
      <c r="E49" s="132">
        <v>73</v>
      </c>
      <c r="F49" s="132">
        <v>0</v>
      </c>
      <c r="G49" s="132">
        <f t="shared" si="1"/>
        <v>0</v>
      </c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</row>
    <row r="50" spans="1:33" s="179" customFormat="1" ht="19.149999999999999" customHeight="1">
      <c r="A50" s="204" t="s">
        <v>229</v>
      </c>
      <c r="B50" s="180" t="s">
        <v>46</v>
      </c>
      <c r="C50" s="192" t="s">
        <v>156</v>
      </c>
      <c r="D50" s="193" t="s">
        <v>23</v>
      </c>
      <c r="E50" s="132">
        <v>90</v>
      </c>
      <c r="F50" s="140">
        <v>0</v>
      </c>
      <c r="G50" s="113">
        <f t="shared" si="1"/>
        <v>0</v>
      </c>
      <c r="H50" s="177"/>
      <c r="I50" s="177"/>
      <c r="J50" s="177"/>
      <c r="K50" s="177"/>
      <c r="L50" s="178"/>
    </row>
    <row r="51" spans="1:33" s="179" customFormat="1" ht="18.75" customHeight="1">
      <c r="A51" s="204" t="s">
        <v>230</v>
      </c>
      <c r="B51" s="180" t="s">
        <v>47</v>
      </c>
      <c r="C51" s="192" t="s">
        <v>157</v>
      </c>
      <c r="D51" s="193" t="s">
        <v>23</v>
      </c>
      <c r="E51" s="132">
        <v>183</v>
      </c>
      <c r="F51" s="140">
        <v>0</v>
      </c>
      <c r="G51" s="113">
        <f t="shared" si="1"/>
        <v>0</v>
      </c>
      <c r="H51" s="177"/>
      <c r="I51" s="177"/>
      <c r="J51" s="177"/>
      <c r="K51" s="177"/>
      <c r="L51" s="178"/>
    </row>
    <row r="52" spans="1:33" s="179" customFormat="1" ht="18.75" customHeight="1">
      <c r="A52" s="204" t="s">
        <v>231</v>
      </c>
      <c r="B52" s="180" t="s">
        <v>48</v>
      </c>
      <c r="C52" s="192" t="s">
        <v>158</v>
      </c>
      <c r="D52" s="193" t="s">
        <v>23</v>
      </c>
      <c r="E52" s="132">
        <v>45</v>
      </c>
      <c r="F52" s="140">
        <v>0</v>
      </c>
      <c r="G52" s="113">
        <f t="shared" ref="G52" si="3">$E52*F52</f>
        <v>0</v>
      </c>
      <c r="H52" s="177"/>
      <c r="I52" s="177"/>
      <c r="J52" s="177"/>
      <c r="K52" s="177"/>
      <c r="L52" s="178"/>
    </row>
    <row r="53" spans="1:33" s="179" customFormat="1" ht="18.75" customHeight="1">
      <c r="A53" s="204" t="s">
        <v>232</v>
      </c>
      <c r="B53" s="180" t="s">
        <v>49</v>
      </c>
      <c r="C53" s="192" t="s">
        <v>159</v>
      </c>
      <c r="D53" s="193" t="s">
        <v>23</v>
      </c>
      <c r="E53" s="132">
        <v>6</v>
      </c>
      <c r="F53" s="140">
        <v>0</v>
      </c>
      <c r="G53" s="113">
        <f t="shared" ref="G53:G54" si="4">$E53*F53</f>
        <v>0</v>
      </c>
      <c r="H53" s="177"/>
      <c r="I53" s="177"/>
      <c r="J53" s="177"/>
      <c r="K53" s="177"/>
      <c r="L53" s="178"/>
    </row>
    <row r="54" spans="1:33" s="179" customFormat="1" ht="18.75" customHeight="1">
      <c r="A54" s="204" t="s">
        <v>233</v>
      </c>
      <c r="B54" s="180" t="s">
        <v>50</v>
      </c>
      <c r="C54" s="192" t="s">
        <v>160</v>
      </c>
      <c r="D54" s="193" t="s">
        <v>23</v>
      </c>
      <c r="E54" s="132">
        <v>22</v>
      </c>
      <c r="F54" s="140">
        <v>0</v>
      </c>
      <c r="G54" s="113">
        <f t="shared" si="4"/>
        <v>0</v>
      </c>
      <c r="H54" s="177"/>
      <c r="I54" s="177"/>
      <c r="J54" s="177"/>
      <c r="K54" s="177"/>
      <c r="L54" s="178"/>
    </row>
    <row r="55" spans="1:33" s="179" customFormat="1" ht="18.75" customHeight="1">
      <c r="A55" s="204"/>
      <c r="B55" s="180"/>
      <c r="C55" s="192"/>
      <c r="D55" s="193"/>
      <c r="E55" s="187"/>
      <c r="F55" s="191"/>
      <c r="G55" s="113"/>
      <c r="H55" s="177"/>
      <c r="I55" s="177"/>
      <c r="J55" s="177"/>
      <c r="K55" s="177"/>
      <c r="L55" s="178"/>
    </row>
    <row r="56" spans="1:33" s="179" customFormat="1" ht="12">
      <c r="A56" s="204"/>
      <c r="B56" s="180"/>
      <c r="C56" s="192"/>
      <c r="D56" s="193"/>
      <c r="E56" s="187"/>
      <c r="F56" s="191"/>
      <c r="G56" s="113"/>
      <c r="H56" s="177"/>
      <c r="I56" s="177"/>
      <c r="J56" s="177"/>
      <c r="K56" s="177"/>
      <c r="L56" s="178"/>
    </row>
    <row r="57" spans="1:33" s="179" customFormat="1" ht="12">
      <c r="A57" s="204" t="s">
        <v>234</v>
      </c>
      <c r="B57" s="180" t="s">
        <v>51</v>
      </c>
      <c r="C57" s="192" t="s">
        <v>161</v>
      </c>
      <c r="D57" s="193" t="s">
        <v>23</v>
      </c>
      <c r="E57" s="132">
        <v>16</v>
      </c>
      <c r="F57" s="140">
        <v>0</v>
      </c>
      <c r="G57" s="113">
        <f t="shared" ref="G57" si="5">$E57*F57</f>
        <v>0</v>
      </c>
      <c r="H57" s="177"/>
      <c r="I57" s="177"/>
      <c r="J57" s="177"/>
      <c r="K57" s="177"/>
      <c r="L57" s="178"/>
    </row>
    <row r="58" spans="1:33" s="179" customFormat="1" ht="12">
      <c r="A58" s="204"/>
      <c r="B58" s="180"/>
      <c r="C58" s="192"/>
      <c r="D58" s="193"/>
      <c r="E58" s="187"/>
      <c r="F58" s="191"/>
      <c r="G58" s="113"/>
      <c r="H58" s="177"/>
      <c r="I58" s="177"/>
      <c r="J58" s="177"/>
      <c r="K58" s="177"/>
      <c r="L58" s="178"/>
    </row>
    <row r="59" spans="1:33" s="179" customFormat="1" ht="12">
      <c r="A59" s="204"/>
      <c r="B59" s="254"/>
      <c r="C59" s="192"/>
      <c r="D59" s="193"/>
      <c r="E59" s="187"/>
      <c r="F59" s="191"/>
      <c r="G59" s="113"/>
      <c r="H59" s="177"/>
      <c r="I59" s="177"/>
      <c r="J59" s="177"/>
      <c r="K59" s="177"/>
      <c r="L59" s="178"/>
    </row>
    <row r="60" spans="1:33" s="179" customFormat="1" ht="12">
      <c r="A60" s="203" t="s">
        <v>235</v>
      </c>
      <c r="B60" s="255" t="s">
        <v>52</v>
      </c>
      <c r="C60" s="192" t="s">
        <v>162</v>
      </c>
      <c r="D60" s="193" t="s">
        <v>13</v>
      </c>
      <c r="E60" s="187">
        <v>1</v>
      </c>
      <c r="F60" s="191">
        <v>0</v>
      </c>
      <c r="G60" s="113">
        <f t="shared" ref="G60" si="6">$E60*F60</f>
        <v>0</v>
      </c>
      <c r="H60" s="177"/>
      <c r="I60" s="177"/>
      <c r="J60" s="177"/>
      <c r="K60" s="177"/>
      <c r="L60" s="178"/>
    </row>
    <row r="61" spans="1:33" s="179" customFormat="1" ht="12">
      <c r="A61" s="203" t="s">
        <v>236</v>
      </c>
      <c r="B61" s="255" t="s">
        <v>53</v>
      </c>
      <c r="C61" s="192" t="s">
        <v>163</v>
      </c>
      <c r="D61" s="193" t="s">
        <v>13</v>
      </c>
      <c r="E61" s="187">
        <v>48</v>
      </c>
      <c r="F61" s="191">
        <v>0</v>
      </c>
      <c r="G61" s="113">
        <f t="shared" ref="G61:G62" si="7">$E61*F61</f>
        <v>0</v>
      </c>
      <c r="H61" s="177"/>
      <c r="I61" s="177"/>
      <c r="J61" s="177"/>
      <c r="K61" s="177"/>
      <c r="L61" s="178"/>
    </row>
    <row r="62" spans="1:33" s="179" customFormat="1" ht="12">
      <c r="A62" s="203" t="s">
        <v>237</v>
      </c>
      <c r="B62" s="255" t="s">
        <v>65</v>
      </c>
      <c r="C62" s="192" t="s">
        <v>164</v>
      </c>
      <c r="D62" s="193" t="s">
        <v>13</v>
      </c>
      <c r="E62" s="187">
        <v>72</v>
      </c>
      <c r="F62" s="191">
        <v>0</v>
      </c>
      <c r="G62" s="113">
        <f t="shared" si="7"/>
        <v>0</v>
      </c>
      <c r="H62" s="177"/>
      <c r="I62" s="177"/>
      <c r="J62" s="177"/>
      <c r="K62" s="177"/>
      <c r="L62" s="178"/>
    </row>
    <row r="63" spans="1:33" s="179" customFormat="1" ht="12">
      <c r="A63" s="204"/>
      <c r="B63" s="180"/>
      <c r="C63" s="192"/>
      <c r="D63" s="193"/>
      <c r="E63" s="187"/>
      <c r="F63" s="191"/>
      <c r="G63" s="113"/>
      <c r="H63" s="177"/>
      <c r="I63" s="177"/>
      <c r="J63" s="177"/>
      <c r="K63" s="177"/>
      <c r="L63" s="178"/>
    </row>
    <row r="64" spans="1:33" s="179" customFormat="1" ht="18.75" customHeight="1">
      <c r="A64" s="204" t="s">
        <v>238</v>
      </c>
      <c r="B64" s="180" t="s">
        <v>66</v>
      </c>
      <c r="C64" s="192" t="s">
        <v>45</v>
      </c>
      <c r="D64" s="190" t="s">
        <v>13</v>
      </c>
      <c r="E64" s="187">
        <v>4</v>
      </c>
      <c r="F64" s="191">
        <v>0</v>
      </c>
      <c r="G64" s="113">
        <f t="shared" si="1"/>
        <v>0</v>
      </c>
      <c r="H64" s="177"/>
      <c r="I64" s="177"/>
      <c r="J64" s="177"/>
      <c r="K64" s="177"/>
      <c r="L64" s="178"/>
    </row>
    <row r="65" spans="1:12" s="179" customFormat="1" ht="18.75" customHeight="1">
      <c r="A65" s="204" t="s">
        <v>239</v>
      </c>
      <c r="B65" s="180" t="s">
        <v>67</v>
      </c>
      <c r="C65" s="192" t="s">
        <v>115</v>
      </c>
      <c r="D65" s="190" t="s">
        <v>13</v>
      </c>
      <c r="E65" s="187">
        <v>3</v>
      </c>
      <c r="F65" s="191">
        <v>0</v>
      </c>
      <c r="G65" s="113">
        <f t="shared" ref="G65" si="8">$E65*F65</f>
        <v>0</v>
      </c>
      <c r="H65" s="177"/>
      <c r="I65" s="177"/>
      <c r="J65" s="177"/>
      <c r="K65" s="177"/>
      <c r="L65" s="178"/>
    </row>
    <row r="66" spans="1:12" s="179" customFormat="1" ht="18.75" customHeight="1">
      <c r="A66" s="204" t="s">
        <v>240</v>
      </c>
      <c r="B66" s="180" t="s">
        <v>117</v>
      </c>
      <c r="C66" s="192" t="s">
        <v>89</v>
      </c>
      <c r="D66" s="190" t="s">
        <v>13</v>
      </c>
      <c r="E66" s="187">
        <v>7</v>
      </c>
      <c r="F66" s="191">
        <v>0</v>
      </c>
      <c r="G66" s="113">
        <f t="shared" si="1"/>
        <v>0</v>
      </c>
      <c r="H66" s="177"/>
      <c r="I66" s="177"/>
      <c r="J66" s="177"/>
      <c r="K66" s="177"/>
      <c r="L66" s="178"/>
    </row>
    <row r="67" spans="1:12" s="179" customFormat="1" ht="18.75" customHeight="1">
      <c r="A67" s="204" t="s">
        <v>241</v>
      </c>
      <c r="B67" s="180" t="s">
        <v>118</v>
      </c>
      <c r="C67" s="192" t="s">
        <v>116</v>
      </c>
      <c r="D67" s="190" t="s">
        <v>13</v>
      </c>
      <c r="E67" s="187">
        <v>3</v>
      </c>
      <c r="F67" s="191">
        <v>0</v>
      </c>
      <c r="G67" s="113">
        <f t="shared" si="1"/>
        <v>0</v>
      </c>
      <c r="H67" s="177"/>
      <c r="I67" s="177"/>
      <c r="J67" s="177"/>
      <c r="K67" s="177"/>
      <c r="L67" s="178"/>
    </row>
    <row r="68" spans="1:12" s="179" customFormat="1" ht="18.75" customHeight="1">
      <c r="A68" s="204" t="s">
        <v>242</v>
      </c>
      <c r="B68" s="180" t="s">
        <v>119</v>
      </c>
      <c r="C68" s="192" t="s">
        <v>90</v>
      </c>
      <c r="D68" s="190" t="s">
        <v>13</v>
      </c>
      <c r="E68" s="187">
        <v>2</v>
      </c>
      <c r="F68" s="191">
        <v>0</v>
      </c>
      <c r="G68" s="113">
        <f t="shared" ref="G68" si="9">$E68*F68</f>
        <v>0</v>
      </c>
      <c r="H68" s="177"/>
      <c r="I68" s="177"/>
      <c r="J68" s="177"/>
      <c r="K68" s="177"/>
      <c r="L68" s="178"/>
    </row>
    <row r="69" spans="1:12" s="179" customFormat="1" ht="18.75" customHeight="1">
      <c r="A69" s="204" t="s">
        <v>243</v>
      </c>
      <c r="B69" s="180" t="s">
        <v>120</v>
      </c>
      <c r="C69" s="192" t="s">
        <v>91</v>
      </c>
      <c r="D69" s="190" t="s">
        <v>13</v>
      </c>
      <c r="E69" s="187">
        <v>1</v>
      </c>
      <c r="F69" s="191">
        <v>0</v>
      </c>
      <c r="G69" s="113">
        <f t="shared" ref="G69" si="10">$E69*F69</f>
        <v>0</v>
      </c>
      <c r="H69" s="177"/>
      <c r="I69" s="177"/>
      <c r="J69" s="177"/>
      <c r="K69" s="177"/>
      <c r="L69" s="178"/>
    </row>
    <row r="70" spans="1:12" s="179" customFormat="1" ht="18.75" customHeight="1">
      <c r="A70" s="204" t="s">
        <v>244</v>
      </c>
      <c r="B70" s="180" t="s">
        <v>121</v>
      </c>
      <c r="C70" s="192" t="s">
        <v>92</v>
      </c>
      <c r="D70" s="190" t="s">
        <v>13</v>
      </c>
      <c r="E70" s="187">
        <v>13</v>
      </c>
      <c r="F70" s="191">
        <v>0</v>
      </c>
      <c r="G70" s="113">
        <f t="shared" ref="G70" si="11">$E70*F70</f>
        <v>0</v>
      </c>
      <c r="H70" s="177"/>
      <c r="I70" s="177"/>
      <c r="J70" s="177"/>
      <c r="K70" s="177"/>
      <c r="L70" s="178"/>
    </row>
    <row r="71" spans="1:12" s="179" customFormat="1" ht="17.45" customHeight="1">
      <c r="A71" s="204"/>
      <c r="B71" s="180"/>
      <c r="C71" s="202"/>
      <c r="D71" s="190"/>
      <c r="E71" s="187"/>
      <c r="F71" s="191"/>
      <c r="G71" s="113"/>
      <c r="H71" s="177"/>
      <c r="I71" s="177"/>
      <c r="J71" s="177"/>
      <c r="K71" s="177"/>
      <c r="L71" s="178"/>
    </row>
    <row r="72" spans="1:12" s="179" customFormat="1" ht="36">
      <c r="A72" s="204" t="s">
        <v>245</v>
      </c>
      <c r="B72" s="180" t="s">
        <v>122</v>
      </c>
      <c r="C72" s="192" t="s">
        <v>88</v>
      </c>
      <c r="D72" s="190" t="s">
        <v>13</v>
      </c>
      <c r="E72" s="187">
        <v>1</v>
      </c>
      <c r="F72" s="191">
        <v>0</v>
      </c>
      <c r="G72" s="113">
        <f t="shared" ref="G72" si="12">$E72*F72</f>
        <v>0</v>
      </c>
      <c r="H72" s="177"/>
      <c r="I72" s="177"/>
      <c r="J72" s="177"/>
      <c r="K72" s="177"/>
      <c r="L72" s="178"/>
    </row>
    <row r="73" spans="1:12" s="179" customFormat="1" ht="12">
      <c r="A73" s="204"/>
      <c r="B73" s="180"/>
      <c r="C73" s="192"/>
      <c r="D73" s="190"/>
      <c r="E73" s="187"/>
      <c r="F73" s="191"/>
      <c r="G73" s="113"/>
      <c r="H73" s="177"/>
      <c r="I73" s="177"/>
      <c r="J73" s="177"/>
      <c r="K73" s="177"/>
      <c r="L73" s="178"/>
    </row>
    <row r="74" spans="1:12" s="179" customFormat="1" ht="24.75" thickBot="1">
      <c r="A74" s="247" t="s">
        <v>246</v>
      </c>
      <c r="B74" s="256" t="s">
        <v>123</v>
      </c>
      <c r="C74" s="237" t="s">
        <v>165</v>
      </c>
      <c r="D74" s="189" t="s">
        <v>13</v>
      </c>
      <c r="E74" s="174">
        <v>1</v>
      </c>
      <c r="F74" s="175">
        <v>0</v>
      </c>
      <c r="G74" s="176">
        <f t="shared" ref="G74:G80" si="13">$E74*F74</f>
        <v>0</v>
      </c>
      <c r="H74" s="177"/>
      <c r="I74" s="177"/>
      <c r="J74" s="177"/>
      <c r="K74" s="177"/>
      <c r="L74" s="178"/>
    </row>
    <row r="75" spans="1:12" s="179" customFormat="1">
      <c r="A75" s="248"/>
      <c r="B75" s="257"/>
      <c r="C75" s="238"/>
      <c r="D75" s="189"/>
      <c r="E75" s="174"/>
      <c r="F75" s="175"/>
      <c r="G75" s="176"/>
      <c r="H75" s="177"/>
      <c r="I75" s="177"/>
      <c r="J75" s="177"/>
      <c r="K75" s="177"/>
      <c r="L75" s="178"/>
    </row>
    <row r="76" spans="1:12" s="179" customFormat="1" ht="12">
      <c r="A76" s="249"/>
      <c r="B76" s="258"/>
      <c r="C76" s="67"/>
      <c r="D76" s="189"/>
      <c r="E76" s="174"/>
      <c r="F76" s="175"/>
      <c r="G76" s="176"/>
      <c r="H76" s="177"/>
      <c r="I76" s="177"/>
      <c r="J76" s="177"/>
      <c r="K76" s="177"/>
      <c r="L76" s="178"/>
    </row>
    <row r="77" spans="1:12" s="179" customFormat="1" ht="12">
      <c r="A77" s="249" t="s">
        <v>247</v>
      </c>
      <c r="B77" s="258" t="s">
        <v>124</v>
      </c>
      <c r="C77" s="196" t="s">
        <v>127</v>
      </c>
      <c r="D77" s="189" t="s">
        <v>13</v>
      </c>
      <c r="E77" s="174">
        <v>1</v>
      </c>
      <c r="F77" s="175">
        <v>0</v>
      </c>
      <c r="G77" s="176">
        <f t="shared" ref="G77" si="14">$E77*F77</f>
        <v>0</v>
      </c>
      <c r="H77" s="177"/>
      <c r="I77" s="177"/>
      <c r="J77" s="177"/>
      <c r="K77" s="177"/>
      <c r="L77" s="178"/>
    </row>
    <row r="78" spans="1:12" s="179" customFormat="1" ht="12">
      <c r="A78" s="249"/>
      <c r="B78" s="258"/>
      <c r="C78" s="67"/>
      <c r="D78" s="189"/>
      <c r="E78" s="174"/>
      <c r="F78" s="175"/>
      <c r="G78" s="176"/>
      <c r="H78" s="177"/>
      <c r="I78" s="177"/>
      <c r="J78" s="177"/>
      <c r="K78" s="177"/>
      <c r="L78" s="178"/>
    </row>
    <row r="79" spans="1:12" s="179" customFormat="1" ht="12">
      <c r="A79" s="249" t="s">
        <v>248</v>
      </c>
      <c r="B79" s="258" t="s">
        <v>125</v>
      </c>
      <c r="C79" s="67" t="s">
        <v>86</v>
      </c>
      <c r="D79" s="189" t="s">
        <v>13</v>
      </c>
      <c r="E79" s="174">
        <v>1</v>
      </c>
      <c r="F79" s="175">
        <v>0</v>
      </c>
      <c r="G79" s="176">
        <f t="shared" si="13"/>
        <v>0</v>
      </c>
      <c r="H79" s="177"/>
      <c r="I79" s="177"/>
      <c r="J79" s="177"/>
      <c r="K79" s="177"/>
      <c r="L79" s="178"/>
    </row>
    <row r="80" spans="1:12" s="179" customFormat="1" ht="12">
      <c r="A80" s="249" t="s">
        <v>249</v>
      </c>
      <c r="B80" s="258" t="s">
        <v>126</v>
      </c>
      <c r="C80" s="192" t="s">
        <v>44</v>
      </c>
      <c r="D80" s="139" t="s">
        <v>13</v>
      </c>
      <c r="E80" s="132">
        <v>1</v>
      </c>
      <c r="F80" s="140">
        <v>0</v>
      </c>
      <c r="G80" s="113">
        <f t="shared" si="13"/>
        <v>0</v>
      </c>
      <c r="H80" s="177"/>
      <c r="I80" s="177"/>
      <c r="J80" s="177"/>
      <c r="K80" s="177"/>
      <c r="L80" s="178"/>
    </row>
    <row r="81" spans="1:33" s="136" customFormat="1" ht="21.75" customHeight="1" thickBot="1">
      <c r="A81" s="249"/>
      <c r="B81" s="258"/>
      <c r="C81" s="67"/>
      <c r="D81" s="189"/>
      <c r="E81" s="174"/>
      <c r="F81" s="175"/>
      <c r="G81" s="176"/>
      <c r="H81" s="133"/>
      <c r="I81" s="133"/>
      <c r="J81" s="133"/>
      <c r="K81" s="134"/>
      <c r="L81" s="135"/>
    </row>
    <row r="82" spans="1:33" s="97" customFormat="1" ht="18" customHeight="1" thickBot="1">
      <c r="A82" s="91"/>
      <c r="B82" s="259"/>
      <c r="C82" s="131" t="s">
        <v>1</v>
      </c>
      <c r="D82" s="92"/>
      <c r="E82" s="93"/>
      <c r="F82" s="93"/>
      <c r="G82" s="94">
        <f>SUM(G34:G81)</f>
        <v>0</v>
      </c>
      <c r="H82" s="95"/>
      <c r="I82" s="96"/>
    </row>
    <row r="83" spans="1:33" s="19" customFormat="1" ht="13.5" thickBot="1">
      <c r="A83" s="20"/>
      <c r="B83" s="260"/>
      <c r="C83" s="21"/>
      <c r="D83" s="21"/>
      <c r="E83" s="22"/>
      <c r="F83" s="22"/>
      <c r="G83" s="23"/>
      <c r="I83" s="48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 s="24" customFormat="1" ht="16.5" customHeight="1" thickBot="1">
      <c r="A84" s="119">
        <v>41</v>
      </c>
      <c r="B84" s="261">
        <v>2</v>
      </c>
      <c r="C84" s="120" t="s">
        <v>210</v>
      </c>
      <c r="D84" s="121"/>
      <c r="E84" s="122"/>
      <c r="F84" s="122"/>
      <c r="G84" s="123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</row>
    <row r="85" spans="1:33" s="30" customFormat="1" ht="14.25" customHeight="1">
      <c r="A85" s="250"/>
      <c r="B85" s="262"/>
      <c r="C85" s="61"/>
      <c r="D85" s="62"/>
      <c r="E85" s="58"/>
      <c r="F85" s="60"/>
      <c r="G85" s="59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</row>
    <row r="86" spans="1:33" s="30" customFormat="1" ht="14.25" customHeight="1">
      <c r="A86" s="251"/>
      <c r="B86" s="263"/>
      <c r="C86" s="194"/>
      <c r="D86" s="182"/>
      <c r="E86" s="183"/>
      <c r="F86" s="184"/>
      <c r="G86" s="185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</row>
    <row r="87" spans="1:33" s="30" customFormat="1" ht="14.25" customHeight="1">
      <c r="A87" s="251">
        <v>42</v>
      </c>
      <c r="B87" s="263" t="s">
        <v>170</v>
      </c>
      <c r="C87" s="194" t="s">
        <v>128</v>
      </c>
      <c r="D87" s="182"/>
      <c r="E87" s="183"/>
      <c r="F87" s="184"/>
      <c r="G87" s="185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</row>
    <row r="88" spans="1:33" s="30" customFormat="1" ht="14.25" customHeight="1">
      <c r="A88" s="251"/>
      <c r="B88" s="263"/>
      <c r="C88" s="194"/>
      <c r="D88" s="182"/>
      <c r="E88" s="183"/>
      <c r="F88" s="184"/>
      <c r="G88" s="185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</row>
    <row r="89" spans="1:33" s="30" customFormat="1" ht="12">
      <c r="A89" s="251"/>
      <c r="B89" s="263"/>
      <c r="C89" s="194"/>
      <c r="D89" s="182"/>
      <c r="E89" s="183"/>
      <c r="F89" s="184"/>
      <c r="G89" s="185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</row>
    <row r="90" spans="1:33" s="30" customFormat="1" ht="26.25" customHeight="1">
      <c r="A90" s="204" t="s">
        <v>250</v>
      </c>
      <c r="B90" s="180" t="s">
        <v>15</v>
      </c>
      <c r="C90" s="194" t="s">
        <v>166</v>
      </c>
      <c r="D90" s="186" t="s">
        <v>23</v>
      </c>
      <c r="E90" s="187">
        <v>7</v>
      </c>
      <c r="F90" s="191"/>
      <c r="G90" s="187">
        <f t="shared" ref="G90:G93" si="15">$E90*F90</f>
        <v>0</v>
      </c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</row>
    <row r="91" spans="1:33" s="30" customFormat="1" ht="24.75" customHeight="1">
      <c r="A91" s="204" t="s">
        <v>251</v>
      </c>
      <c r="B91" s="180" t="s">
        <v>16</v>
      </c>
      <c r="C91" s="194" t="s">
        <v>167</v>
      </c>
      <c r="D91" s="186" t="s">
        <v>23</v>
      </c>
      <c r="E91" s="187">
        <v>4</v>
      </c>
      <c r="F91" s="191"/>
      <c r="G91" s="187">
        <f t="shared" si="15"/>
        <v>0</v>
      </c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</row>
    <row r="92" spans="1:33" s="30" customFormat="1" ht="22.5" customHeight="1">
      <c r="A92" s="204" t="s">
        <v>252</v>
      </c>
      <c r="B92" s="180" t="s">
        <v>54</v>
      </c>
      <c r="C92" s="194" t="s">
        <v>168</v>
      </c>
      <c r="D92" s="186" t="s">
        <v>23</v>
      </c>
      <c r="E92" s="187">
        <v>4</v>
      </c>
      <c r="F92" s="191"/>
      <c r="G92" s="187">
        <f t="shared" si="15"/>
        <v>0</v>
      </c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</row>
    <row r="93" spans="1:33" s="30" customFormat="1" ht="27.75" customHeight="1">
      <c r="A93" s="204" t="s">
        <v>253</v>
      </c>
      <c r="B93" s="180" t="s">
        <v>55</v>
      </c>
      <c r="C93" s="194" t="s">
        <v>169</v>
      </c>
      <c r="D93" s="186" t="s">
        <v>23</v>
      </c>
      <c r="E93" s="187">
        <v>2</v>
      </c>
      <c r="F93" s="191"/>
      <c r="G93" s="187">
        <f t="shared" si="15"/>
        <v>0</v>
      </c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</row>
    <row r="94" spans="1:33" s="30" customFormat="1" ht="14.25" customHeight="1">
      <c r="A94" s="251"/>
      <c r="B94" s="263"/>
      <c r="C94" s="194"/>
      <c r="D94" s="182"/>
      <c r="E94" s="183"/>
      <c r="F94" s="184"/>
      <c r="G94" s="185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</row>
    <row r="95" spans="1:33" s="30" customFormat="1" ht="72">
      <c r="A95" s="251">
        <v>47</v>
      </c>
      <c r="B95" s="263" t="s">
        <v>171</v>
      </c>
      <c r="C95" s="67" t="s">
        <v>24</v>
      </c>
      <c r="D95" s="182"/>
      <c r="E95" s="183"/>
      <c r="F95" s="184"/>
      <c r="G95" s="185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</row>
    <row r="96" spans="1:33" s="136" customFormat="1" ht="10.9" customHeight="1">
      <c r="A96" s="249"/>
      <c r="B96" s="258"/>
      <c r="C96" s="67"/>
      <c r="D96" s="207"/>
      <c r="E96" s="208"/>
      <c r="F96" s="209"/>
      <c r="G96" s="113"/>
      <c r="H96" s="133"/>
      <c r="I96" s="133"/>
      <c r="J96" s="133"/>
      <c r="K96" s="134"/>
      <c r="L96" s="135"/>
    </row>
    <row r="97" spans="1:33" s="136" customFormat="1" ht="21" customHeight="1">
      <c r="A97" s="204"/>
      <c r="B97" s="180"/>
      <c r="C97" s="205"/>
      <c r="D97" s="186"/>
      <c r="E97" s="187"/>
      <c r="F97" s="191"/>
      <c r="G97" s="187"/>
      <c r="H97" s="133"/>
      <c r="I97" s="133"/>
      <c r="J97" s="133"/>
      <c r="K97" s="134"/>
      <c r="L97" s="135"/>
    </row>
    <row r="98" spans="1:33" s="173" customFormat="1" ht="7.15" customHeight="1">
      <c r="A98" s="204"/>
      <c r="B98" s="180"/>
      <c r="C98" s="210"/>
      <c r="D98" s="211"/>
      <c r="E98" s="212"/>
      <c r="F98" s="191"/>
      <c r="G98" s="187"/>
      <c r="H98" s="172"/>
      <c r="I98" s="172"/>
      <c r="J98" s="172"/>
      <c r="K98" s="172"/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</row>
    <row r="99" spans="1:33" s="136" customFormat="1">
      <c r="A99" s="204" t="s">
        <v>254</v>
      </c>
      <c r="B99" s="180" t="s">
        <v>56</v>
      </c>
      <c r="C99" s="240" t="s">
        <v>172</v>
      </c>
      <c r="D99" s="186" t="s">
        <v>23</v>
      </c>
      <c r="E99" s="187">
        <v>192</v>
      </c>
      <c r="F99" s="191"/>
      <c r="G99" s="187">
        <f t="shared" ref="G99:G100" si="16">$E99*F99</f>
        <v>0</v>
      </c>
      <c r="H99" s="133"/>
      <c r="I99" s="133"/>
      <c r="J99" s="133"/>
      <c r="K99" s="134"/>
      <c r="L99" s="135"/>
    </row>
    <row r="100" spans="1:33" s="173" customFormat="1" ht="12">
      <c r="A100" s="204" t="s">
        <v>255</v>
      </c>
      <c r="B100" s="180" t="s">
        <v>20</v>
      </c>
      <c r="C100" s="240" t="s">
        <v>173</v>
      </c>
      <c r="D100" s="186" t="s">
        <v>23</v>
      </c>
      <c r="E100" s="187">
        <v>136</v>
      </c>
      <c r="F100" s="191"/>
      <c r="G100" s="187">
        <f t="shared" si="16"/>
        <v>0</v>
      </c>
      <c r="H100" s="172"/>
      <c r="I100" s="172"/>
      <c r="J100" s="172"/>
      <c r="K100" s="172"/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</row>
    <row r="101" spans="1:33" s="173" customFormat="1" ht="12">
      <c r="A101" s="204" t="s">
        <v>256</v>
      </c>
      <c r="B101" s="180" t="s">
        <v>26</v>
      </c>
      <c r="C101" s="240" t="s">
        <v>174</v>
      </c>
      <c r="D101" s="186" t="s">
        <v>23</v>
      </c>
      <c r="E101" s="187">
        <v>65</v>
      </c>
      <c r="F101" s="191"/>
      <c r="G101" s="187">
        <f t="shared" ref="G101:G104" si="17">$E101*F101</f>
        <v>0</v>
      </c>
      <c r="H101" s="172"/>
      <c r="I101" s="172"/>
      <c r="J101" s="172"/>
      <c r="K101" s="172"/>
      <c r="L101" s="172"/>
      <c r="M101" s="172"/>
      <c r="N101" s="172"/>
      <c r="O101" s="172"/>
      <c r="P101" s="172"/>
      <c r="Q101" s="172"/>
      <c r="R101" s="172"/>
      <c r="S101" s="172"/>
      <c r="T101" s="172"/>
      <c r="U101" s="172"/>
      <c r="V101" s="172"/>
      <c r="W101" s="172"/>
      <c r="X101" s="172"/>
      <c r="Y101" s="172"/>
      <c r="Z101" s="172"/>
      <c r="AA101" s="172"/>
      <c r="AB101" s="172"/>
      <c r="AC101" s="172"/>
      <c r="AD101" s="172"/>
      <c r="AE101" s="172"/>
      <c r="AF101" s="172"/>
      <c r="AG101" s="172"/>
    </row>
    <row r="102" spans="1:33" s="173" customFormat="1" ht="12">
      <c r="A102" s="204" t="s">
        <v>257</v>
      </c>
      <c r="B102" s="180" t="s">
        <v>73</v>
      </c>
      <c r="C102" s="240" t="s">
        <v>175</v>
      </c>
      <c r="D102" s="186" t="s">
        <v>23</v>
      </c>
      <c r="E102" s="187">
        <v>26</v>
      </c>
      <c r="F102" s="191"/>
      <c r="G102" s="187">
        <f t="shared" si="17"/>
        <v>0</v>
      </c>
      <c r="H102" s="172"/>
      <c r="I102" s="172"/>
      <c r="J102" s="172"/>
      <c r="K102" s="172"/>
      <c r="L102" s="172"/>
      <c r="M102" s="172"/>
      <c r="N102" s="172"/>
      <c r="O102" s="172"/>
      <c r="P102" s="172"/>
      <c r="Q102" s="172"/>
      <c r="R102" s="172"/>
      <c r="S102" s="172"/>
      <c r="T102" s="172"/>
      <c r="U102" s="172"/>
      <c r="V102" s="172"/>
      <c r="W102" s="172"/>
      <c r="X102" s="172"/>
      <c r="Y102" s="172"/>
      <c r="Z102" s="172"/>
      <c r="AA102" s="172"/>
      <c r="AB102" s="172"/>
      <c r="AC102" s="172"/>
      <c r="AD102" s="172"/>
      <c r="AE102" s="172"/>
      <c r="AF102" s="172"/>
      <c r="AG102" s="172"/>
    </row>
    <row r="103" spans="1:33" s="173" customFormat="1" ht="12">
      <c r="A103" s="204" t="s">
        <v>258</v>
      </c>
      <c r="B103" s="180" t="s">
        <v>27</v>
      </c>
      <c r="C103" s="240" t="s">
        <v>176</v>
      </c>
      <c r="D103" s="186" t="s">
        <v>23</v>
      </c>
      <c r="E103" s="187">
        <v>6</v>
      </c>
      <c r="F103" s="191"/>
      <c r="G103" s="187">
        <f t="shared" si="17"/>
        <v>0</v>
      </c>
      <c r="H103" s="172"/>
      <c r="I103" s="172"/>
      <c r="J103" s="172"/>
      <c r="K103" s="172"/>
      <c r="L103" s="172"/>
      <c r="M103" s="172"/>
      <c r="N103" s="172"/>
      <c r="O103" s="172"/>
      <c r="P103" s="172"/>
      <c r="Q103" s="172"/>
      <c r="R103" s="172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/>
      <c r="AF103" s="172"/>
      <c r="AG103" s="172"/>
    </row>
    <row r="104" spans="1:33" s="173" customFormat="1" ht="12">
      <c r="A104" s="204" t="s">
        <v>259</v>
      </c>
      <c r="B104" s="180" t="s">
        <v>28</v>
      </c>
      <c r="C104" s="240" t="s">
        <v>177</v>
      </c>
      <c r="D104" s="186" t="s">
        <v>23</v>
      </c>
      <c r="E104" s="187">
        <v>52</v>
      </c>
      <c r="F104" s="191"/>
      <c r="G104" s="187">
        <f t="shared" si="17"/>
        <v>0</v>
      </c>
      <c r="H104" s="172"/>
      <c r="I104" s="172"/>
      <c r="J104" s="172"/>
      <c r="K104" s="172"/>
      <c r="L104" s="172"/>
      <c r="M104" s="172"/>
      <c r="N104" s="172"/>
      <c r="O104" s="172"/>
      <c r="P104" s="172"/>
      <c r="Q104" s="172"/>
      <c r="R104" s="172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/>
      <c r="AF104" s="172"/>
      <c r="AG104" s="172"/>
    </row>
    <row r="105" spans="1:33" s="136" customFormat="1" ht="23.25" customHeight="1">
      <c r="A105" s="204"/>
      <c r="B105" s="180"/>
      <c r="C105" s="192"/>
      <c r="D105" s="189"/>
      <c r="E105" s="187"/>
      <c r="F105" s="191"/>
      <c r="G105" s="187"/>
      <c r="H105" s="133"/>
      <c r="I105" s="133"/>
      <c r="J105" s="133"/>
      <c r="K105" s="134"/>
      <c r="L105" s="135"/>
    </row>
    <row r="106" spans="1:33" s="136" customFormat="1">
      <c r="A106" s="204"/>
      <c r="B106" s="180"/>
      <c r="C106" s="205"/>
      <c r="D106" s="189"/>
      <c r="E106" s="174"/>
      <c r="F106" s="175"/>
      <c r="G106" s="206"/>
      <c r="H106" s="133"/>
      <c r="I106" s="133"/>
      <c r="J106" s="133"/>
      <c r="K106" s="134"/>
      <c r="L106" s="135"/>
    </row>
    <row r="107" spans="1:33" s="136" customFormat="1" ht="24">
      <c r="A107" s="204" t="s">
        <v>260</v>
      </c>
      <c r="B107" s="180" t="s">
        <v>29</v>
      </c>
      <c r="C107" s="241" t="s">
        <v>178</v>
      </c>
      <c r="D107" s="189" t="s">
        <v>23</v>
      </c>
      <c r="E107" s="174">
        <v>42</v>
      </c>
      <c r="F107" s="175"/>
      <c r="G107" s="206">
        <f t="shared" ref="G107:G110" si="18">$E107*F107</f>
        <v>0</v>
      </c>
      <c r="H107" s="133"/>
      <c r="I107" s="133"/>
      <c r="J107" s="133"/>
      <c r="K107" s="134"/>
      <c r="L107" s="135"/>
    </row>
    <row r="108" spans="1:33" s="136" customFormat="1" ht="24">
      <c r="A108" s="204" t="s">
        <v>261</v>
      </c>
      <c r="B108" s="180" t="s">
        <v>30</v>
      </c>
      <c r="C108" s="241" t="s">
        <v>179</v>
      </c>
      <c r="D108" s="189" t="s">
        <v>23</v>
      </c>
      <c r="E108" s="174">
        <v>10</v>
      </c>
      <c r="F108" s="175"/>
      <c r="G108" s="206">
        <f t="shared" ref="G108:G109" si="19">$E108*F108</f>
        <v>0</v>
      </c>
      <c r="H108" s="133"/>
      <c r="I108" s="133"/>
      <c r="J108" s="133"/>
      <c r="K108" s="134"/>
      <c r="L108" s="135"/>
    </row>
    <row r="109" spans="1:33" s="136" customFormat="1" ht="24">
      <c r="A109" s="204" t="s">
        <v>262</v>
      </c>
      <c r="B109" s="180" t="s">
        <v>31</v>
      </c>
      <c r="C109" s="241" t="s">
        <v>180</v>
      </c>
      <c r="D109" s="189" t="s">
        <v>23</v>
      </c>
      <c r="E109" s="174">
        <v>8</v>
      </c>
      <c r="F109" s="175"/>
      <c r="G109" s="206">
        <f t="shared" si="19"/>
        <v>0</v>
      </c>
      <c r="H109" s="133"/>
      <c r="I109" s="133"/>
      <c r="J109" s="133"/>
      <c r="K109" s="134"/>
      <c r="L109" s="135"/>
    </row>
    <row r="110" spans="1:33" s="136" customFormat="1" ht="24">
      <c r="A110" s="204" t="s">
        <v>263</v>
      </c>
      <c r="B110" s="180" t="s">
        <v>32</v>
      </c>
      <c r="C110" s="241" t="s">
        <v>181</v>
      </c>
      <c r="D110" s="189" t="s">
        <v>23</v>
      </c>
      <c r="E110" s="174">
        <v>14</v>
      </c>
      <c r="F110" s="175"/>
      <c r="G110" s="206">
        <f t="shared" si="18"/>
        <v>0</v>
      </c>
      <c r="H110" s="133"/>
      <c r="I110" s="133"/>
      <c r="J110" s="133"/>
      <c r="K110" s="134"/>
      <c r="L110" s="135"/>
    </row>
    <row r="111" spans="1:33" s="136" customFormat="1">
      <c r="A111" s="204"/>
      <c r="B111" s="180"/>
      <c r="C111" s="67"/>
      <c r="D111" s="189"/>
      <c r="E111" s="213"/>
      <c r="F111" s="175"/>
      <c r="G111" s="206"/>
      <c r="H111" s="133"/>
      <c r="I111" s="133"/>
      <c r="J111" s="133"/>
      <c r="K111" s="134"/>
      <c r="L111" s="135"/>
    </row>
    <row r="112" spans="1:33" s="136" customFormat="1">
      <c r="A112" s="204"/>
      <c r="B112" s="180"/>
      <c r="C112" s="192"/>
      <c r="D112" s="193"/>
      <c r="E112" s="187"/>
      <c r="F112" s="191"/>
      <c r="G112" s="113"/>
      <c r="H112" s="133"/>
      <c r="I112" s="133"/>
      <c r="J112" s="133"/>
      <c r="K112" s="134"/>
      <c r="L112" s="135"/>
    </row>
    <row r="113" spans="1:12" s="136" customFormat="1">
      <c r="A113" s="252"/>
      <c r="B113" s="264"/>
      <c r="C113" s="192"/>
      <c r="D113" s="189"/>
      <c r="E113" s="213"/>
      <c r="F113" s="175"/>
      <c r="G113" s="206"/>
      <c r="H113" s="133"/>
      <c r="I113" s="133"/>
      <c r="J113" s="133"/>
      <c r="K113" s="134"/>
      <c r="L113" s="135"/>
    </row>
    <row r="114" spans="1:12" s="136" customFormat="1">
      <c r="A114" s="252"/>
      <c r="B114" s="264"/>
      <c r="C114" s="192"/>
      <c r="D114" s="193"/>
      <c r="E114" s="174"/>
      <c r="F114" s="175"/>
      <c r="G114" s="113"/>
      <c r="H114" s="133"/>
      <c r="I114" s="133"/>
      <c r="J114" s="133"/>
      <c r="K114" s="134"/>
      <c r="L114" s="135"/>
    </row>
    <row r="115" spans="1:12" s="136" customFormat="1">
      <c r="A115" s="252"/>
      <c r="B115" s="264"/>
      <c r="C115" s="192"/>
      <c r="D115" s="193"/>
      <c r="E115" s="174"/>
      <c r="F115" s="175"/>
      <c r="G115" s="113"/>
      <c r="H115" s="133"/>
      <c r="I115" s="133"/>
      <c r="J115" s="133"/>
      <c r="K115" s="134"/>
      <c r="L115" s="135"/>
    </row>
    <row r="116" spans="1:12" s="136" customFormat="1">
      <c r="A116" s="252" t="s">
        <v>264</v>
      </c>
      <c r="B116" s="264" t="s">
        <v>33</v>
      </c>
      <c r="C116" s="240" t="s">
        <v>182</v>
      </c>
      <c r="D116" s="193" t="s">
        <v>23</v>
      </c>
      <c r="E116" s="174">
        <f t="shared" ref="E116:E121" si="20">CEILING(E99*1.05,1)</f>
        <v>202</v>
      </c>
      <c r="F116" s="175"/>
      <c r="G116" s="113">
        <f t="shared" ref="G116:G119" si="21">$E116*F116</f>
        <v>0</v>
      </c>
      <c r="H116" s="133"/>
      <c r="I116" s="133"/>
      <c r="J116" s="133"/>
      <c r="K116" s="134"/>
      <c r="L116" s="135"/>
    </row>
    <row r="117" spans="1:12" s="136" customFormat="1">
      <c r="A117" s="252" t="s">
        <v>265</v>
      </c>
      <c r="B117" s="264" t="s">
        <v>34</v>
      </c>
      <c r="C117" s="240" t="s">
        <v>183</v>
      </c>
      <c r="D117" s="193" t="s">
        <v>23</v>
      </c>
      <c r="E117" s="174">
        <f t="shared" si="20"/>
        <v>143</v>
      </c>
      <c r="F117" s="175"/>
      <c r="G117" s="113">
        <f t="shared" si="21"/>
        <v>0</v>
      </c>
      <c r="H117" s="133"/>
      <c r="I117" s="133"/>
      <c r="J117" s="133"/>
      <c r="K117" s="134"/>
      <c r="L117" s="135"/>
    </row>
    <row r="118" spans="1:12" s="136" customFormat="1">
      <c r="A118" s="252" t="s">
        <v>266</v>
      </c>
      <c r="B118" s="264" t="s">
        <v>35</v>
      </c>
      <c r="C118" s="240" t="s">
        <v>184</v>
      </c>
      <c r="D118" s="193" t="s">
        <v>23</v>
      </c>
      <c r="E118" s="174">
        <f t="shared" si="20"/>
        <v>69</v>
      </c>
      <c r="F118" s="175"/>
      <c r="G118" s="113">
        <f t="shared" si="21"/>
        <v>0</v>
      </c>
      <c r="H118" s="133"/>
      <c r="I118" s="133"/>
      <c r="J118" s="133"/>
      <c r="K118" s="134"/>
      <c r="L118" s="135"/>
    </row>
    <row r="119" spans="1:12" s="136" customFormat="1">
      <c r="A119" s="252" t="s">
        <v>267</v>
      </c>
      <c r="B119" s="264" t="s">
        <v>36</v>
      </c>
      <c r="C119" s="240" t="s">
        <v>185</v>
      </c>
      <c r="D119" s="193" t="s">
        <v>23</v>
      </c>
      <c r="E119" s="174">
        <f t="shared" si="20"/>
        <v>28</v>
      </c>
      <c r="F119" s="191"/>
      <c r="G119" s="113">
        <f t="shared" si="21"/>
        <v>0</v>
      </c>
      <c r="H119" s="133"/>
      <c r="I119" s="133"/>
      <c r="J119" s="133"/>
      <c r="K119" s="134"/>
      <c r="L119" s="135"/>
    </row>
    <row r="120" spans="1:12" s="136" customFormat="1">
      <c r="A120" s="252" t="s">
        <v>268</v>
      </c>
      <c r="B120" s="264" t="s">
        <v>37</v>
      </c>
      <c r="C120" s="240" t="s">
        <v>186</v>
      </c>
      <c r="D120" s="193" t="s">
        <v>23</v>
      </c>
      <c r="E120" s="174">
        <f t="shared" si="20"/>
        <v>7</v>
      </c>
      <c r="F120" s="175"/>
      <c r="G120" s="113">
        <f t="shared" ref="G120:G121" si="22">$E120*F120</f>
        <v>0</v>
      </c>
      <c r="H120" s="133"/>
      <c r="I120" s="133"/>
      <c r="J120" s="133"/>
      <c r="K120" s="134"/>
      <c r="L120" s="135"/>
    </row>
    <row r="121" spans="1:12" s="136" customFormat="1">
      <c r="A121" s="252" t="s">
        <v>269</v>
      </c>
      <c r="B121" s="264" t="s">
        <v>38</v>
      </c>
      <c r="C121" s="240" t="s">
        <v>187</v>
      </c>
      <c r="D121" s="193" t="s">
        <v>23</v>
      </c>
      <c r="E121" s="174">
        <f t="shared" si="20"/>
        <v>55</v>
      </c>
      <c r="F121" s="175"/>
      <c r="G121" s="113">
        <f t="shared" si="22"/>
        <v>0</v>
      </c>
      <c r="H121" s="133"/>
      <c r="I121" s="133"/>
      <c r="J121" s="133"/>
      <c r="K121" s="134"/>
      <c r="L121" s="135"/>
    </row>
    <row r="122" spans="1:12" s="136" customFormat="1">
      <c r="A122" s="204"/>
      <c r="B122" s="180"/>
      <c r="C122" s="192"/>
      <c r="D122" s="193"/>
      <c r="E122" s="174"/>
      <c r="F122" s="191"/>
      <c r="G122" s="113"/>
      <c r="H122" s="133"/>
      <c r="I122" s="133"/>
      <c r="J122" s="133"/>
      <c r="K122" s="134"/>
      <c r="L122" s="135"/>
    </row>
    <row r="123" spans="1:12" s="136" customFormat="1">
      <c r="A123" s="204" t="s">
        <v>270</v>
      </c>
      <c r="B123" s="180" t="s">
        <v>39</v>
      </c>
      <c r="C123" s="240" t="s">
        <v>188</v>
      </c>
      <c r="D123" s="193" t="s">
        <v>23</v>
      </c>
      <c r="E123" s="174">
        <f>CEILING(E107*1.05,1)</f>
        <v>45</v>
      </c>
      <c r="F123" s="175"/>
      <c r="G123" s="113">
        <f t="shared" ref="G123:G126" si="23">$E123*F123</f>
        <v>0</v>
      </c>
      <c r="H123" s="133"/>
      <c r="I123" s="133"/>
      <c r="J123" s="133"/>
      <c r="K123" s="134"/>
      <c r="L123" s="135"/>
    </row>
    <row r="124" spans="1:12" s="136" customFormat="1">
      <c r="A124" s="204" t="s">
        <v>271</v>
      </c>
      <c r="B124" s="180" t="s">
        <v>40</v>
      </c>
      <c r="C124" s="240" t="s">
        <v>189</v>
      </c>
      <c r="D124" s="193" t="s">
        <v>23</v>
      </c>
      <c r="E124" s="174">
        <f>CEILING(E108*1.05,1)</f>
        <v>11</v>
      </c>
      <c r="F124" s="175"/>
      <c r="G124" s="113">
        <f t="shared" ref="G124:G125" si="24">$E124*F124</f>
        <v>0</v>
      </c>
      <c r="H124" s="133"/>
      <c r="I124" s="133"/>
      <c r="J124" s="133"/>
      <c r="K124" s="134"/>
      <c r="L124" s="135"/>
    </row>
    <row r="125" spans="1:12" s="136" customFormat="1">
      <c r="A125" s="204" t="s">
        <v>272</v>
      </c>
      <c r="B125" s="180" t="s">
        <v>41</v>
      </c>
      <c r="C125" s="240" t="s">
        <v>190</v>
      </c>
      <c r="D125" s="193" t="s">
        <v>23</v>
      </c>
      <c r="E125" s="174">
        <f>CEILING(E109*1.05,1)</f>
        <v>9</v>
      </c>
      <c r="F125" s="175"/>
      <c r="G125" s="113">
        <f t="shared" si="24"/>
        <v>0</v>
      </c>
      <c r="H125" s="133"/>
      <c r="I125" s="133"/>
      <c r="J125" s="133"/>
      <c r="K125" s="134"/>
      <c r="L125" s="135"/>
    </row>
    <row r="126" spans="1:12" s="136" customFormat="1">
      <c r="A126" s="204" t="s">
        <v>273</v>
      </c>
      <c r="B126" s="180" t="s">
        <v>42</v>
      </c>
      <c r="C126" s="240" t="s">
        <v>191</v>
      </c>
      <c r="D126" s="193" t="s">
        <v>23</v>
      </c>
      <c r="E126" s="174">
        <f>CEILING(E110*1.05,1)</f>
        <v>15</v>
      </c>
      <c r="F126" s="175"/>
      <c r="G126" s="113">
        <f t="shared" si="23"/>
        <v>0</v>
      </c>
      <c r="H126" s="133"/>
      <c r="I126" s="133"/>
      <c r="J126" s="133"/>
      <c r="K126" s="134"/>
      <c r="L126" s="135"/>
    </row>
    <row r="127" spans="1:12" s="136" customFormat="1">
      <c r="A127" s="204"/>
      <c r="B127" s="180"/>
      <c r="C127" s="192"/>
      <c r="D127" s="193"/>
      <c r="E127" s="187"/>
      <c r="F127" s="191"/>
      <c r="G127" s="113"/>
      <c r="H127" s="133"/>
      <c r="I127" s="133"/>
      <c r="J127" s="133"/>
      <c r="K127" s="134"/>
      <c r="L127" s="135"/>
    </row>
    <row r="128" spans="1:12" s="136" customFormat="1">
      <c r="A128" s="204" t="s">
        <v>274</v>
      </c>
      <c r="B128" s="180" t="s">
        <v>43</v>
      </c>
      <c r="C128" s="240" t="s">
        <v>192</v>
      </c>
      <c r="D128" s="193" t="s">
        <v>13</v>
      </c>
      <c r="E128" s="174">
        <v>1</v>
      </c>
      <c r="F128" s="175"/>
      <c r="G128" s="113">
        <f t="shared" ref="G128" si="25">$E128*F128</f>
        <v>0</v>
      </c>
      <c r="H128" s="133"/>
      <c r="I128" s="133"/>
      <c r="J128" s="133"/>
      <c r="K128" s="134"/>
      <c r="L128" s="135"/>
    </row>
    <row r="129" spans="1:12" s="136" customFormat="1">
      <c r="A129" s="204"/>
      <c r="B129" s="180"/>
      <c r="C129" s="192"/>
      <c r="D129" s="193"/>
      <c r="E129" s="187"/>
      <c r="F129" s="191"/>
      <c r="G129" s="113"/>
      <c r="H129" s="133"/>
      <c r="I129" s="133"/>
      <c r="J129" s="133"/>
      <c r="K129" s="134"/>
      <c r="L129" s="135"/>
    </row>
    <row r="130" spans="1:12" s="136" customFormat="1">
      <c r="A130" s="204"/>
      <c r="B130" s="180"/>
      <c r="C130" s="192"/>
      <c r="D130" s="193"/>
      <c r="E130" s="187"/>
      <c r="F130" s="191"/>
      <c r="G130" s="113"/>
      <c r="H130" s="133"/>
      <c r="I130" s="133"/>
      <c r="J130" s="133"/>
      <c r="K130" s="134"/>
      <c r="L130" s="135"/>
    </row>
    <row r="131" spans="1:12" s="136" customFormat="1">
      <c r="A131" s="204"/>
      <c r="B131" s="180"/>
      <c r="C131" s="192"/>
      <c r="D131" s="193"/>
      <c r="E131" s="187"/>
      <c r="F131" s="191"/>
      <c r="G131" s="113"/>
      <c r="H131" s="133"/>
      <c r="I131" s="133"/>
      <c r="J131" s="133"/>
      <c r="K131" s="134"/>
      <c r="L131" s="135"/>
    </row>
    <row r="132" spans="1:12" s="136" customFormat="1">
      <c r="A132" s="204"/>
      <c r="B132" s="180"/>
      <c r="C132" s="192"/>
      <c r="D132" s="193"/>
      <c r="E132" s="187"/>
      <c r="F132" s="191"/>
      <c r="G132" s="113"/>
      <c r="H132" s="133"/>
      <c r="I132" s="133"/>
      <c r="J132" s="133"/>
      <c r="K132" s="134"/>
      <c r="L132" s="135"/>
    </row>
    <row r="133" spans="1:12" s="136" customFormat="1">
      <c r="A133" s="204"/>
      <c r="B133" s="180"/>
      <c r="C133" s="192"/>
      <c r="D133" s="193"/>
      <c r="E133" s="174"/>
      <c r="F133" s="175"/>
      <c r="G133" s="176"/>
      <c r="H133" s="133"/>
      <c r="I133" s="133"/>
      <c r="J133" s="133"/>
      <c r="K133" s="134"/>
      <c r="L133" s="135"/>
    </row>
    <row r="134" spans="1:12" s="136" customFormat="1">
      <c r="A134" s="204" t="s">
        <v>275</v>
      </c>
      <c r="B134" s="180" t="s">
        <v>57</v>
      </c>
      <c r="C134" s="192" t="s">
        <v>74</v>
      </c>
      <c r="D134" s="193" t="s">
        <v>103</v>
      </c>
      <c r="E134" s="187">
        <v>1</v>
      </c>
      <c r="F134" s="191"/>
      <c r="G134" s="113">
        <f>$E134*F134</f>
        <v>0</v>
      </c>
      <c r="H134" s="133"/>
      <c r="I134" s="133"/>
      <c r="J134" s="133"/>
      <c r="K134" s="134"/>
      <c r="L134" s="135"/>
    </row>
    <row r="135" spans="1:12" s="136" customFormat="1">
      <c r="A135" s="204"/>
      <c r="B135" s="180"/>
      <c r="C135" s="192"/>
      <c r="D135" s="193"/>
      <c r="E135" s="174"/>
      <c r="F135" s="175"/>
      <c r="G135" s="176"/>
      <c r="H135" s="133"/>
      <c r="I135" s="133"/>
      <c r="J135" s="133"/>
      <c r="K135" s="134"/>
      <c r="L135" s="135"/>
    </row>
    <row r="136" spans="1:12" s="136" customFormat="1">
      <c r="A136" s="204"/>
      <c r="B136" s="180"/>
      <c r="C136" s="192"/>
      <c r="D136" s="189"/>
      <c r="E136" s="174"/>
      <c r="F136" s="175"/>
      <c r="G136" s="176"/>
      <c r="H136" s="133"/>
      <c r="I136" s="133"/>
      <c r="J136" s="133"/>
      <c r="K136" s="134"/>
      <c r="L136" s="135"/>
    </row>
    <row r="137" spans="1:12" s="136" customFormat="1">
      <c r="A137" s="204" t="s">
        <v>276</v>
      </c>
      <c r="B137" s="180" t="s">
        <v>58</v>
      </c>
      <c r="C137" s="240" t="s">
        <v>193</v>
      </c>
      <c r="D137" s="189" t="s">
        <v>103</v>
      </c>
      <c r="E137" s="174">
        <v>1</v>
      </c>
      <c r="F137" s="175"/>
      <c r="G137" s="176">
        <f t="shared" ref="G137" si="26">$E137*F137</f>
        <v>0</v>
      </c>
      <c r="H137" s="133"/>
      <c r="I137" s="133"/>
      <c r="J137" s="133"/>
      <c r="K137" s="134"/>
      <c r="L137" s="135"/>
    </row>
    <row r="138" spans="1:12" s="136" customFormat="1">
      <c r="A138" s="204"/>
      <c r="B138" s="180"/>
      <c r="C138" s="192"/>
      <c r="D138" s="189"/>
      <c r="E138" s="174"/>
      <c r="F138" s="175"/>
      <c r="G138" s="176"/>
      <c r="H138" s="133"/>
      <c r="I138" s="133"/>
      <c r="J138" s="133"/>
      <c r="K138" s="134"/>
      <c r="L138" s="135"/>
    </row>
    <row r="139" spans="1:12" s="136" customFormat="1">
      <c r="A139" s="249"/>
      <c r="B139" s="258"/>
      <c r="C139" s="192"/>
      <c r="D139" s="189"/>
      <c r="E139" s="174"/>
      <c r="F139" s="175"/>
      <c r="G139" s="176"/>
      <c r="H139" s="133"/>
      <c r="I139" s="133"/>
      <c r="J139" s="133"/>
      <c r="K139" s="134"/>
      <c r="L139" s="135"/>
    </row>
    <row r="140" spans="1:12" s="136" customFormat="1">
      <c r="A140" s="204" t="s">
        <v>277</v>
      </c>
      <c r="B140" s="180" t="s">
        <v>59</v>
      </c>
      <c r="C140" s="240" t="s">
        <v>194</v>
      </c>
      <c r="D140" s="193" t="s">
        <v>103</v>
      </c>
      <c r="E140" s="174">
        <v>1</v>
      </c>
      <c r="F140" s="175"/>
      <c r="G140" s="176">
        <f t="shared" ref="G140" si="27">$E140*F140</f>
        <v>0</v>
      </c>
      <c r="H140" s="133"/>
      <c r="I140" s="133"/>
      <c r="J140" s="133"/>
      <c r="K140" s="134"/>
      <c r="L140" s="135"/>
    </row>
    <row r="141" spans="1:12" s="136" customFormat="1">
      <c r="A141" s="204" t="s">
        <v>278</v>
      </c>
      <c r="B141" s="180" t="s">
        <v>60</v>
      </c>
      <c r="C141" s="240" t="s">
        <v>195</v>
      </c>
      <c r="D141" s="193" t="s">
        <v>103</v>
      </c>
      <c r="E141" s="174">
        <v>2</v>
      </c>
      <c r="F141" s="175"/>
      <c r="G141" s="176">
        <f t="shared" ref="G141:G143" si="28">$E141*F141</f>
        <v>0</v>
      </c>
      <c r="H141" s="133"/>
      <c r="I141" s="133"/>
      <c r="J141" s="133"/>
      <c r="K141" s="134"/>
      <c r="L141" s="135"/>
    </row>
    <row r="142" spans="1:12" s="136" customFormat="1">
      <c r="A142" s="204" t="s">
        <v>279</v>
      </c>
      <c r="B142" s="180" t="s">
        <v>61</v>
      </c>
      <c r="C142" s="240" t="s">
        <v>196</v>
      </c>
      <c r="D142" s="193" t="s">
        <v>103</v>
      </c>
      <c r="E142" s="174">
        <v>4</v>
      </c>
      <c r="F142" s="175"/>
      <c r="G142" s="176">
        <f t="shared" si="28"/>
        <v>0</v>
      </c>
      <c r="H142" s="133"/>
      <c r="I142" s="133"/>
      <c r="J142" s="133"/>
      <c r="K142" s="134"/>
      <c r="L142" s="135"/>
    </row>
    <row r="143" spans="1:12" s="136" customFormat="1">
      <c r="A143" s="204" t="s">
        <v>280</v>
      </c>
      <c r="B143" s="180" t="s">
        <v>62</v>
      </c>
      <c r="C143" s="240" t="s">
        <v>197</v>
      </c>
      <c r="D143" s="193" t="s">
        <v>103</v>
      </c>
      <c r="E143" s="174">
        <v>11</v>
      </c>
      <c r="F143" s="175"/>
      <c r="G143" s="176">
        <f t="shared" si="28"/>
        <v>0</v>
      </c>
      <c r="H143" s="133"/>
      <c r="I143" s="133"/>
      <c r="J143" s="133"/>
      <c r="K143" s="134"/>
      <c r="L143" s="135"/>
    </row>
    <row r="144" spans="1:12" s="136" customFormat="1">
      <c r="A144" s="204"/>
      <c r="B144" s="180"/>
      <c r="C144" s="240"/>
      <c r="D144" s="193"/>
      <c r="E144" s="187"/>
      <c r="F144" s="191"/>
      <c r="G144" s="113"/>
      <c r="H144" s="133"/>
      <c r="I144" s="133"/>
      <c r="J144" s="133"/>
      <c r="K144" s="134"/>
      <c r="L144" s="135"/>
    </row>
    <row r="145" spans="1:12" s="136" customFormat="1">
      <c r="A145" s="204"/>
      <c r="B145" s="180"/>
      <c r="C145" s="192"/>
      <c r="D145" s="193"/>
      <c r="E145" s="187"/>
      <c r="F145" s="191"/>
      <c r="G145" s="113"/>
      <c r="H145" s="133"/>
      <c r="I145" s="133"/>
      <c r="J145" s="133"/>
      <c r="K145" s="134"/>
      <c r="L145" s="135"/>
    </row>
    <row r="146" spans="1:12" s="136" customFormat="1">
      <c r="A146" s="204" t="s">
        <v>281</v>
      </c>
      <c r="B146" s="180" t="s">
        <v>63</v>
      </c>
      <c r="C146" s="240" t="s">
        <v>198</v>
      </c>
      <c r="D146" s="189" t="s">
        <v>13</v>
      </c>
      <c r="E146" s="174">
        <v>1</v>
      </c>
      <c r="F146" s="175"/>
      <c r="G146" s="176">
        <f t="shared" ref="G146" si="29">$E146*F146</f>
        <v>0</v>
      </c>
      <c r="H146" s="133"/>
      <c r="I146" s="133"/>
      <c r="J146" s="133"/>
      <c r="K146" s="134"/>
      <c r="L146" s="135"/>
    </row>
    <row r="147" spans="1:12" s="136" customFormat="1">
      <c r="A147" s="204" t="s">
        <v>282</v>
      </c>
      <c r="B147" s="180" t="s">
        <v>64</v>
      </c>
      <c r="C147" s="240" t="s">
        <v>199</v>
      </c>
      <c r="D147" s="189" t="s">
        <v>13</v>
      </c>
      <c r="E147" s="174">
        <v>9</v>
      </c>
      <c r="F147" s="175"/>
      <c r="G147" s="176">
        <f t="shared" ref="G147:G148" si="30">$E147*F147</f>
        <v>0</v>
      </c>
      <c r="H147" s="133"/>
      <c r="I147" s="133"/>
      <c r="J147" s="133"/>
      <c r="K147" s="134"/>
      <c r="L147" s="135"/>
    </row>
    <row r="148" spans="1:12" s="136" customFormat="1">
      <c r="A148" s="204" t="s">
        <v>283</v>
      </c>
      <c r="B148" s="180" t="s">
        <v>80</v>
      </c>
      <c r="C148" s="240" t="s">
        <v>200</v>
      </c>
      <c r="D148" s="189" t="s">
        <v>13</v>
      </c>
      <c r="E148" s="174">
        <v>8</v>
      </c>
      <c r="F148" s="175"/>
      <c r="G148" s="176">
        <f t="shared" si="30"/>
        <v>0</v>
      </c>
      <c r="H148" s="133"/>
      <c r="I148" s="133"/>
      <c r="J148" s="133"/>
      <c r="K148" s="134"/>
      <c r="L148" s="135"/>
    </row>
    <row r="149" spans="1:12" s="136" customFormat="1">
      <c r="A149" s="204" t="s">
        <v>284</v>
      </c>
      <c r="B149" s="180" t="s">
        <v>81</v>
      </c>
      <c r="C149" s="240" t="s">
        <v>201</v>
      </c>
      <c r="D149" s="189" t="s">
        <v>13</v>
      </c>
      <c r="E149" s="174">
        <v>22</v>
      </c>
      <c r="F149" s="175"/>
      <c r="G149" s="176">
        <f t="shared" ref="G149" si="31">$E149*F149</f>
        <v>0</v>
      </c>
      <c r="H149" s="133"/>
      <c r="I149" s="133"/>
      <c r="J149" s="133"/>
      <c r="K149" s="134"/>
      <c r="L149" s="135"/>
    </row>
    <row r="150" spans="1:12" s="136" customFormat="1">
      <c r="A150" s="204"/>
      <c r="B150" s="180"/>
      <c r="C150" s="192"/>
      <c r="D150" s="193"/>
      <c r="E150" s="187"/>
      <c r="F150" s="191"/>
      <c r="G150" s="113"/>
      <c r="H150" s="133"/>
      <c r="I150" s="133"/>
      <c r="J150" s="133"/>
      <c r="K150" s="134"/>
      <c r="L150" s="135"/>
    </row>
    <row r="151" spans="1:12" s="136" customFormat="1" ht="21.75" customHeight="1">
      <c r="A151" s="204"/>
      <c r="B151" s="180"/>
      <c r="C151" s="192"/>
      <c r="D151" s="193"/>
      <c r="E151" s="187"/>
      <c r="F151" s="191"/>
      <c r="G151" s="113"/>
      <c r="H151" s="133"/>
      <c r="I151" s="133"/>
      <c r="J151" s="133"/>
      <c r="K151" s="134"/>
      <c r="L151" s="135"/>
    </row>
    <row r="152" spans="1:12" s="136" customFormat="1">
      <c r="A152" s="204" t="s">
        <v>285</v>
      </c>
      <c r="B152" s="180" t="s">
        <v>84</v>
      </c>
      <c r="C152" s="240" t="s">
        <v>202</v>
      </c>
      <c r="D152" s="189" t="s">
        <v>13</v>
      </c>
      <c r="E152" s="174">
        <v>2</v>
      </c>
      <c r="F152" s="175"/>
      <c r="G152" s="176">
        <f t="shared" ref="G152:G159" si="32">$E152*F152</f>
        <v>0</v>
      </c>
      <c r="H152" s="133"/>
      <c r="I152" s="133"/>
      <c r="J152" s="133"/>
      <c r="K152" s="134"/>
      <c r="L152" s="135"/>
    </row>
    <row r="153" spans="1:12" s="136" customFormat="1">
      <c r="A153" s="204" t="s">
        <v>286</v>
      </c>
      <c r="B153" s="180" t="s">
        <v>130</v>
      </c>
      <c r="C153" s="240" t="s">
        <v>203</v>
      </c>
      <c r="D153" s="189" t="s">
        <v>13</v>
      </c>
      <c r="E153" s="174">
        <v>1</v>
      </c>
      <c r="F153" s="175"/>
      <c r="G153" s="176">
        <f t="shared" si="32"/>
        <v>0</v>
      </c>
      <c r="H153" s="133"/>
      <c r="I153" s="133"/>
      <c r="J153" s="133"/>
      <c r="K153" s="134"/>
      <c r="L153" s="135"/>
    </row>
    <row r="154" spans="1:12" s="136" customFormat="1">
      <c r="A154" s="204" t="s">
        <v>287</v>
      </c>
      <c r="B154" s="180" t="s">
        <v>85</v>
      </c>
      <c r="C154" s="240" t="s">
        <v>204</v>
      </c>
      <c r="D154" s="189" t="s">
        <v>13</v>
      </c>
      <c r="E154" s="174">
        <v>3</v>
      </c>
      <c r="F154" s="175"/>
      <c r="G154" s="176">
        <f t="shared" ref="G154:G155" si="33">$E154*F154</f>
        <v>0</v>
      </c>
      <c r="H154" s="133"/>
      <c r="I154" s="133"/>
      <c r="J154" s="133"/>
      <c r="K154" s="134"/>
      <c r="L154" s="135"/>
    </row>
    <row r="155" spans="1:12" s="136" customFormat="1" ht="24">
      <c r="A155" s="204" t="s">
        <v>288</v>
      </c>
      <c r="B155" s="180" t="s">
        <v>104</v>
      </c>
      <c r="C155" s="240" t="s">
        <v>205</v>
      </c>
      <c r="D155" s="189" t="s">
        <v>13</v>
      </c>
      <c r="E155" s="174">
        <v>1</v>
      </c>
      <c r="F155" s="175"/>
      <c r="G155" s="176">
        <f t="shared" si="33"/>
        <v>0</v>
      </c>
      <c r="H155" s="133"/>
      <c r="I155" s="133"/>
      <c r="J155" s="133"/>
      <c r="K155" s="134"/>
      <c r="L155" s="135"/>
    </row>
    <row r="156" spans="1:12" s="136" customFormat="1">
      <c r="A156" s="204"/>
      <c r="B156" s="180"/>
      <c r="C156" s="192"/>
      <c r="D156" s="189"/>
      <c r="E156" s="174"/>
      <c r="F156" s="175"/>
      <c r="G156" s="176"/>
      <c r="H156" s="133"/>
      <c r="I156" s="133"/>
      <c r="J156" s="133"/>
      <c r="K156" s="134"/>
      <c r="L156" s="135"/>
    </row>
    <row r="157" spans="1:12" s="136" customFormat="1">
      <c r="A157" s="204"/>
      <c r="B157" s="180"/>
      <c r="C157" s="192"/>
      <c r="D157" s="189"/>
      <c r="E157" s="174"/>
      <c r="F157" s="175"/>
      <c r="G157" s="176"/>
      <c r="H157" s="133"/>
      <c r="I157" s="133"/>
      <c r="J157" s="133"/>
      <c r="K157" s="134"/>
      <c r="L157" s="135"/>
    </row>
    <row r="158" spans="1:12" s="136" customFormat="1">
      <c r="A158" s="204" t="s">
        <v>289</v>
      </c>
      <c r="B158" s="180" t="s">
        <v>131</v>
      </c>
      <c r="C158" s="240" t="s">
        <v>206</v>
      </c>
      <c r="D158" s="189" t="s">
        <v>13</v>
      </c>
      <c r="E158" s="174">
        <v>26</v>
      </c>
      <c r="F158" s="175"/>
      <c r="G158" s="176">
        <f t="shared" si="32"/>
        <v>0</v>
      </c>
      <c r="H158" s="133"/>
      <c r="I158" s="133"/>
      <c r="J158" s="133"/>
      <c r="K158" s="134"/>
      <c r="L158" s="135"/>
    </row>
    <row r="159" spans="1:12" s="136" customFormat="1">
      <c r="A159" s="204" t="s">
        <v>290</v>
      </c>
      <c r="B159" s="180" t="s">
        <v>105</v>
      </c>
      <c r="C159" s="192" t="s">
        <v>25</v>
      </c>
      <c r="D159" s="189" t="s">
        <v>13</v>
      </c>
      <c r="E159" s="174">
        <v>2</v>
      </c>
      <c r="F159" s="175"/>
      <c r="G159" s="176">
        <f t="shared" si="32"/>
        <v>0</v>
      </c>
      <c r="H159" s="133"/>
      <c r="I159" s="133"/>
      <c r="J159" s="133"/>
      <c r="K159" s="134"/>
      <c r="L159" s="135"/>
    </row>
    <row r="160" spans="1:12" s="136" customFormat="1">
      <c r="A160" s="204"/>
      <c r="B160" s="180"/>
      <c r="C160" s="192"/>
      <c r="D160" s="189"/>
      <c r="E160" s="174"/>
      <c r="F160" s="175"/>
      <c r="G160" s="176"/>
      <c r="H160" s="133"/>
      <c r="I160" s="133"/>
      <c r="J160" s="133"/>
      <c r="K160" s="134"/>
      <c r="L160" s="135"/>
    </row>
    <row r="161" spans="1:33" s="136" customFormat="1">
      <c r="A161" s="204" t="s">
        <v>291</v>
      </c>
      <c r="B161" s="180" t="s">
        <v>109</v>
      </c>
      <c r="C161" s="192" t="s">
        <v>75</v>
      </c>
      <c r="D161" s="189" t="s">
        <v>13</v>
      </c>
      <c r="E161" s="174">
        <v>92</v>
      </c>
      <c r="F161" s="175"/>
      <c r="G161" s="176">
        <f t="shared" ref="G161" si="34">$E161*F161</f>
        <v>0</v>
      </c>
      <c r="H161" s="133"/>
      <c r="I161" s="133"/>
      <c r="J161" s="133"/>
      <c r="K161" s="134"/>
      <c r="L161" s="135"/>
    </row>
    <row r="162" spans="1:33" s="136" customFormat="1">
      <c r="A162" s="204" t="s">
        <v>292</v>
      </c>
      <c r="B162" s="180" t="s">
        <v>132</v>
      </c>
      <c r="C162" s="192" t="s">
        <v>76</v>
      </c>
      <c r="D162" s="189" t="s">
        <v>13</v>
      </c>
      <c r="E162" s="174">
        <v>4</v>
      </c>
      <c r="F162" s="175"/>
      <c r="G162" s="176">
        <f t="shared" ref="G162" si="35">$E162*F162</f>
        <v>0</v>
      </c>
      <c r="H162" s="133"/>
      <c r="I162" s="133"/>
      <c r="J162" s="133"/>
      <c r="K162" s="134"/>
      <c r="L162" s="135"/>
    </row>
    <row r="163" spans="1:33" s="136" customFormat="1">
      <c r="A163" s="204" t="s">
        <v>293</v>
      </c>
      <c r="B163" s="180" t="s">
        <v>133</v>
      </c>
      <c r="C163" s="192" t="s">
        <v>77</v>
      </c>
      <c r="D163" s="189" t="s">
        <v>13</v>
      </c>
      <c r="E163" s="174">
        <v>2</v>
      </c>
      <c r="F163" s="175"/>
      <c r="G163" s="176">
        <f t="shared" ref="G163" si="36">$E163*F163</f>
        <v>0</v>
      </c>
      <c r="H163" s="133"/>
      <c r="I163" s="133"/>
      <c r="J163" s="133"/>
      <c r="K163" s="134"/>
      <c r="L163" s="135"/>
    </row>
    <row r="164" spans="1:33" s="136" customFormat="1" ht="24">
      <c r="A164" s="204" t="s">
        <v>294</v>
      </c>
      <c r="B164" s="180" t="s">
        <v>134</v>
      </c>
      <c r="C164" s="192" t="s">
        <v>78</v>
      </c>
      <c r="D164" s="189" t="s">
        <v>13</v>
      </c>
      <c r="E164" s="174">
        <f>92+22</f>
        <v>114</v>
      </c>
      <c r="F164" s="175"/>
      <c r="G164" s="176">
        <f t="shared" ref="G164:G167" si="37">$E164*F164</f>
        <v>0</v>
      </c>
      <c r="H164" s="133"/>
      <c r="I164" s="133"/>
      <c r="J164" s="133"/>
      <c r="K164" s="134"/>
      <c r="L164" s="135"/>
    </row>
    <row r="165" spans="1:33" s="136" customFormat="1" ht="21.75" customHeight="1">
      <c r="A165" s="204" t="s">
        <v>295</v>
      </c>
      <c r="B165" s="180" t="s">
        <v>135</v>
      </c>
      <c r="C165" s="192" t="s">
        <v>129</v>
      </c>
      <c r="D165" s="189" t="s">
        <v>13</v>
      </c>
      <c r="E165" s="174">
        <v>8</v>
      </c>
      <c r="F165" s="175"/>
      <c r="G165" s="176">
        <f t="shared" ref="G165" si="38">$E165*F165</f>
        <v>0</v>
      </c>
      <c r="H165" s="133"/>
      <c r="I165" s="133"/>
      <c r="J165" s="133"/>
      <c r="K165" s="134"/>
      <c r="L165" s="135"/>
    </row>
    <row r="166" spans="1:33" s="136" customFormat="1" ht="21.75" customHeight="1">
      <c r="A166" s="204" t="s">
        <v>296</v>
      </c>
      <c r="B166" s="180" t="s">
        <v>136</v>
      </c>
      <c r="C166" s="192" t="s">
        <v>106</v>
      </c>
      <c r="D166" s="189" t="s">
        <v>13</v>
      </c>
      <c r="E166" s="174">
        <v>5</v>
      </c>
      <c r="F166" s="175"/>
      <c r="G166" s="176">
        <f t="shared" si="37"/>
        <v>0</v>
      </c>
      <c r="H166" s="133"/>
      <c r="I166" s="133"/>
      <c r="J166" s="133"/>
      <c r="K166" s="134"/>
      <c r="L166" s="135"/>
    </row>
    <row r="167" spans="1:33" s="136" customFormat="1" ht="48">
      <c r="A167" s="204" t="s">
        <v>297</v>
      </c>
      <c r="B167" s="180" t="s">
        <v>137</v>
      </c>
      <c r="C167" s="192" t="s">
        <v>79</v>
      </c>
      <c r="D167" s="189" t="s">
        <v>13</v>
      </c>
      <c r="E167" s="174">
        <v>5</v>
      </c>
      <c r="F167" s="175"/>
      <c r="G167" s="176">
        <f t="shared" si="37"/>
        <v>0</v>
      </c>
      <c r="H167" s="133"/>
      <c r="I167" s="133"/>
      <c r="J167" s="133"/>
      <c r="K167" s="134"/>
      <c r="L167" s="135"/>
    </row>
    <row r="168" spans="1:33" s="136" customFormat="1">
      <c r="A168" s="204"/>
      <c r="B168" s="256"/>
      <c r="C168" s="239"/>
      <c r="D168" s="189"/>
      <c r="E168" s="174"/>
      <c r="F168" s="175"/>
      <c r="G168" s="176"/>
      <c r="H168" s="133"/>
      <c r="I168" s="133"/>
      <c r="J168" s="133"/>
      <c r="K168" s="134"/>
      <c r="L168" s="135"/>
    </row>
    <row r="169" spans="1:33" s="136" customFormat="1" ht="21.75" customHeight="1">
      <c r="A169" s="204" t="s">
        <v>298</v>
      </c>
      <c r="B169" s="258" t="s">
        <v>138</v>
      </c>
      <c r="C169" s="67" t="s">
        <v>207</v>
      </c>
      <c r="D169" s="189" t="s">
        <v>13</v>
      </c>
      <c r="E169" s="174">
        <v>1</v>
      </c>
      <c r="F169" s="175"/>
      <c r="G169" s="176">
        <f t="shared" ref="G169" si="39">$E169*F169</f>
        <v>0</v>
      </c>
      <c r="H169" s="133"/>
      <c r="I169" s="133"/>
      <c r="J169" s="133"/>
      <c r="K169" s="134"/>
      <c r="L169" s="135"/>
    </row>
    <row r="170" spans="1:33" s="136" customFormat="1" ht="21.75" customHeight="1">
      <c r="A170" s="247"/>
      <c r="B170" s="256"/>
      <c r="C170" s="67"/>
      <c r="D170" s="189"/>
      <c r="E170" s="174"/>
      <c r="F170" s="175"/>
      <c r="G170" s="176"/>
      <c r="H170" s="133"/>
      <c r="I170" s="133"/>
      <c r="J170" s="133"/>
      <c r="K170" s="134"/>
      <c r="L170" s="135"/>
    </row>
    <row r="171" spans="1:33" s="136" customFormat="1" ht="21.75" customHeight="1">
      <c r="A171" s="247" t="s">
        <v>299</v>
      </c>
      <c r="B171" s="256" t="s">
        <v>139</v>
      </c>
      <c r="C171" s="67" t="s">
        <v>82</v>
      </c>
      <c r="D171" s="189" t="s">
        <v>13</v>
      </c>
      <c r="E171" s="174">
        <v>1</v>
      </c>
      <c r="F171" s="175"/>
      <c r="G171" s="176">
        <f t="shared" ref="G171:G172" si="40">$E171*F171</f>
        <v>0</v>
      </c>
      <c r="H171" s="133"/>
      <c r="I171" s="133"/>
      <c r="J171" s="133"/>
      <c r="K171" s="134"/>
      <c r="L171" s="135"/>
    </row>
    <row r="172" spans="1:33" s="136" customFormat="1" ht="21.75" customHeight="1">
      <c r="A172" s="247" t="s">
        <v>300</v>
      </c>
      <c r="B172" s="256" t="s">
        <v>140</v>
      </c>
      <c r="C172" s="67" t="s">
        <v>83</v>
      </c>
      <c r="D172" s="189" t="s">
        <v>13</v>
      </c>
      <c r="E172" s="174">
        <v>1</v>
      </c>
      <c r="F172" s="175"/>
      <c r="G172" s="176">
        <f t="shared" si="40"/>
        <v>0</v>
      </c>
      <c r="H172" s="133"/>
      <c r="I172" s="133"/>
      <c r="J172" s="133"/>
      <c r="K172" s="134"/>
      <c r="L172" s="135"/>
    </row>
    <row r="173" spans="1:33" s="136" customFormat="1" ht="21.75" customHeight="1">
      <c r="A173" s="247" t="s">
        <v>301</v>
      </c>
      <c r="B173" s="256" t="s">
        <v>141</v>
      </c>
      <c r="C173" s="67" t="s">
        <v>86</v>
      </c>
      <c r="D173" s="189" t="s">
        <v>13</v>
      </c>
      <c r="E173" s="174">
        <v>1</v>
      </c>
      <c r="F173" s="175"/>
      <c r="G173" s="176">
        <f t="shared" ref="G173" si="41">$E173*F173</f>
        <v>0</v>
      </c>
      <c r="H173" s="133"/>
      <c r="I173" s="133"/>
      <c r="J173" s="133"/>
      <c r="K173" s="134"/>
      <c r="L173" s="135"/>
    </row>
    <row r="174" spans="1:33" s="31" customFormat="1" ht="10.9" customHeight="1" thickBot="1">
      <c r="A174" s="253"/>
      <c r="B174" s="109"/>
      <c r="C174" s="108"/>
      <c r="D174" s="109"/>
      <c r="E174" s="110"/>
      <c r="F174" s="111"/>
      <c r="G174" s="112"/>
      <c r="I174" s="55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</row>
    <row r="175" spans="1:33" s="97" customFormat="1" ht="18" customHeight="1" thickBot="1">
      <c r="A175" s="91"/>
      <c r="B175" s="91"/>
      <c r="C175" s="131" t="s">
        <v>1</v>
      </c>
      <c r="D175" s="92"/>
      <c r="E175" s="93"/>
      <c r="F175" s="93"/>
      <c r="G175" s="94">
        <f>SUM(G85:G174)</f>
        <v>0</v>
      </c>
      <c r="H175" s="95"/>
      <c r="I175" s="96"/>
    </row>
    <row r="176" spans="1:33" s="19" customFormat="1" ht="13.5" thickBot="1">
      <c r="A176" s="20"/>
      <c r="B176" s="20"/>
      <c r="C176" s="21"/>
      <c r="D176" s="21"/>
      <c r="E176" s="22"/>
      <c r="F176" s="22"/>
      <c r="G176" s="23"/>
      <c r="I176" s="48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</row>
    <row r="177" spans="1:33" s="24" customFormat="1" ht="16.5" customHeight="1" thickBot="1">
      <c r="A177" s="119">
        <v>96</v>
      </c>
      <c r="B177" s="119">
        <v>3</v>
      </c>
      <c r="C177" s="120" t="s">
        <v>108</v>
      </c>
      <c r="D177" s="121"/>
      <c r="E177" s="122"/>
      <c r="F177" s="122"/>
      <c r="G177" s="123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</row>
    <row r="178" spans="1:33" s="90" customFormat="1" ht="17.25" customHeight="1">
      <c r="A178" s="83"/>
      <c r="B178" s="83"/>
      <c r="C178" s="84"/>
      <c r="D178" s="85"/>
      <c r="E178" s="86"/>
      <c r="F178" s="60"/>
      <c r="G178" s="87"/>
      <c r="H178" s="88"/>
      <c r="I178" s="89"/>
    </row>
    <row r="179" spans="1:33" s="136" customFormat="1" ht="24.6" customHeight="1">
      <c r="A179" s="188" t="s">
        <v>302</v>
      </c>
      <c r="B179" s="181" t="s">
        <v>208</v>
      </c>
      <c r="C179" s="192" t="s">
        <v>209</v>
      </c>
      <c r="D179" s="189"/>
      <c r="E179" s="174"/>
      <c r="F179" s="175"/>
      <c r="G179" s="176"/>
      <c r="H179" s="133"/>
      <c r="I179" s="133"/>
      <c r="J179" s="133"/>
      <c r="K179" s="134"/>
      <c r="L179" s="135"/>
    </row>
    <row r="180" spans="1:33" s="136" customFormat="1" ht="21.75" customHeight="1">
      <c r="A180" s="188"/>
      <c r="B180" s="188"/>
      <c r="C180" s="192"/>
      <c r="D180" s="189"/>
      <c r="E180" s="174"/>
      <c r="F180" s="175"/>
      <c r="G180" s="176"/>
      <c r="H180" s="133"/>
      <c r="I180" s="133"/>
      <c r="J180" s="133"/>
      <c r="K180" s="134"/>
      <c r="L180" s="135"/>
    </row>
    <row r="181" spans="1:33" s="136" customFormat="1" ht="21.75" customHeight="1">
      <c r="A181" s="188"/>
      <c r="B181" s="188"/>
      <c r="C181" s="192"/>
      <c r="D181" s="189"/>
      <c r="E181" s="174"/>
      <c r="F181" s="175"/>
      <c r="G181" s="176"/>
      <c r="H181" s="133"/>
      <c r="I181" s="133"/>
      <c r="J181" s="133"/>
      <c r="K181" s="134"/>
      <c r="L181" s="135"/>
    </row>
    <row r="182" spans="1:33" s="136" customFormat="1" ht="21.75" customHeight="1">
      <c r="A182" s="188"/>
      <c r="B182" s="188"/>
      <c r="C182" s="192"/>
      <c r="D182" s="189"/>
      <c r="E182" s="174"/>
      <c r="F182" s="175"/>
      <c r="G182" s="176"/>
      <c r="H182" s="133"/>
      <c r="I182" s="133"/>
      <c r="J182" s="133"/>
      <c r="K182" s="134"/>
      <c r="L182" s="135"/>
    </row>
    <row r="183" spans="1:33" s="136" customFormat="1" ht="21.75" customHeight="1">
      <c r="A183" s="188"/>
      <c r="B183" s="188"/>
      <c r="C183" s="192"/>
      <c r="D183" s="189"/>
      <c r="E183" s="174"/>
      <c r="F183" s="175"/>
      <c r="G183" s="176"/>
      <c r="H183" s="133"/>
      <c r="I183" s="133"/>
      <c r="J183" s="133"/>
      <c r="K183" s="134"/>
      <c r="L183" s="135"/>
    </row>
    <row r="184" spans="1:33" s="136" customFormat="1" ht="21.75" customHeight="1">
      <c r="A184" s="188"/>
      <c r="B184" s="188"/>
      <c r="C184" s="192"/>
      <c r="D184" s="189"/>
      <c r="E184" s="174"/>
      <c r="F184" s="175"/>
      <c r="G184" s="176"/>
      <c r="H184" s="133"/>
      <c r="I184" s="133"/>
      <c r="J184" s="133"/>
      <c r="K184" s="134"/>
      <c r="L184" s="135"/>
    </row>
    <row r="185" spans="1:33" s="136" customFormat="1" ht="21.75" customHeight="1">
      <c r="A185" s="188"/>
      <c r="B185" s="188"/>
      <c r="C185" s="192"/>
      <c r="D185" s="189"/>
      <c r="E185" s="174"/>
      <c r="F185" s="175"/>
      <c r="G185" s="176"/>
      <c r="H185" s="133"/>
      <c r="I185" s="133"/>
      <c r="J185" s="133"/>
      <c r="K185" s="134"/>
      <c r="L185" s="135"/>
    </row>
    <row r="186" spans="1:33" s="136" customFormat="1" ht="21.75" customHeight="1">
      <c r="A186" s="188"/>
      <c r="B186" s="188"/>
      <c r="C186" s="192"/>
      <c r="D186" s="189"/>
      <c r="E186" s="174"/>
      <c r="F186" s="175"/>
      <c r="G186" s="176"/>
      <c r="H186" s="133"/>
      <c r="I186" s="133"/>
      <c r="J186" s="133"/>
      <c r="K186" s="134"/>
      <c r="L186" s="135"/>
    </row>
    <row r="187" spans="1:33" s="136" customFormat="1" ht="21.75" customHeight="1">
      <c r="A187" s="188"/>
      <c r="B187" s="188"/>
      <c r="C187" s="192"/>
      <c r="D187" s="189"/>
      <c r="E187" s="174"/>
      <c r="F187" s="175"/>
      <c r="G187" s="176"/>
      <c r="H187" s="133"/>
      <c r="I187" s="133"/>
      <c r="J187" s="133"/>
      <c r="K187" s="134"/>
      <c r="L187" s="135"/>
    </row>
    <row r="188" spans="1:33" s="136" customFormat="1" ht="21.75" customHeight="1">
      <c r="A188" s="188"/>
      <c r="B188" s="188"/>
      <c r="C188" s="192"/>
      <c r="D188" s="189"/>
      <c r="E188" s="174"/>
      <c r="F188" s="175"/>
      <c r="G188" s="176"/>
      <c r="H188" s="133"/>
      <c r="I188" s="133"/>
      <c r="J188" s="133"/>
      <c r="K188" s="134"/>
      <c r="L188" s="135"/>
    </row>
    <row r="189" spans="1:33" s="136" customFormat="1" ht="21.75" customHeight="1">
      <c r="A189" s="188"/>
      <c r="B189" s="188"/>
      <c r="C189" s="192"/>
      <c r="D189" s="189"/>
      <c r="E189" s="174"/>
      <c r="F189" s="175"/>
      <c r="G189" s="176"/>
      <c r="H189" s="133"/>
      <c r="I189" s="133"/>
      <c r="J189" s="133"/>
      <c r="K189" s="134"/>
      <c r="L189" s="135"/>
    </row>
    <row r="190" spans="1:33" s="31" customFormat="1" ht="10.9" customHeight="1" thickBot="1">
      <c r="A190" s="107"/>
      <c r="B190" s="107"/>
      <c r="C190" s="108"/>
      <c r="D190" s="109"/>
      <c r="E190" s="110"/>
      <c r="F190" s="111"/>
      <c r="G190" s="112"/>
      <c r="I190" s="55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</row>
    <row r="191" spans="1:33" s="97" customFormat="1" ht="18" customHeight="1" thickBot="1">
      <c r="A191" s="91"/>
      <c r="B191" s="91"/>
      <c r="C191" s="131" t="s">
        <v>1</v>
      </c>
      <c r="D191" s="92"/>
      <c r="E191" s="93"/>
      <c r="F191" s="93"/>
      <c r="G191" s="94">
        <f>SUM(G178:G190)</f>
        <v>0</v>
      </c>
      <c r="H191" s="95"/>
      <c r="I191" s="96"/>
    </row>
    <row r="192" spans="1:33" s="19" customFormat="1" ht="13.5" thickBot="1">
      <c r="A192" s="20"/>
      <c r="B192" s="20"/>
      <c r="C192" s="21"/>
      <c r="D192" s="21"/>
      <c r="E192" s="22"/>
      <c r="F192" s="22"/>
      <c r="G192" s="23"/>
      <c r="I192" s="48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</row>
    <row r="193" spans="1:33" s="24" customFormat="1" ht="16.5" customHeight="1" thickBot="1">
      <c r="A193" s="119"/>
      <c r="B193" s="119"/>
      <c r="C193" s="120"/>
      <c r="D193" s="121"/>
      <c r="E193" s="122"/>
      <c r="F193" s="122"/>
      <c r="G193" s="123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</row>
    <row r="194" spans="1:33" s="90" customFormat="1" ht="17.25" customHeight="1">
      <c r="A194" s="83"/>
      <c r="B194" s="83"/>
      <c r="C194" s="84"/>
      <c r="D194" s="85"/>
      <c r="E194" s="86"/>
      <c r="F194" s="60"/>
      <c r="G194" s="87"/>
      <c r="H194" s="88"/>
      <c r="I194" s="89"/>
    </row>
    <row r="195" spans="1:33" s="105" customFormat="1" ht="12">
      <c r="A195" s="137"/>
      <c r="B195" s="137"/>
      <c r="C195" s="115"/>
      <c r="D195" s="116"/>
      <c r="E195" s="117"/>
      <c r="F195" s="118"/>
      <c r="G195" s="114"/>
      <c r="H195" s="103"/>
      <c r="I195" s="103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F195" s="104"/>
      <c r="AG195" s="104"/>
    </row>
    <row r="196" spans="1:33" s="90" customFormat="1" ht="16.5" customHeight="1" thickBot="1">
      <c r="A196" s="166"/>
      <c r="B196" s="149"/>
      <c r="C196" s="167"/>
      <c r="D196" s="168"/>
      <c r="E196" s="169"/>
      <c r="F196" s="170"/>
      <c r="G196" s="171"/>
      <c r="H196" s="88"/>
      <c r="I196" s="89"/>
    </row>
    <row r="197" spans="1:33" s="97" customFormat="1" ht="18" customHeight="1" thickBot="1">
      <c r="A197" s="91"/>
      <c r="B197" s="148"/>
      <c r="C197" s="131" t="s">
        <v>1</v>
      </c>
      <c r="D197" s="92"/>
      <c r="E197" s="93"/>
      <c r="F197" s="93"/>
      <c r="G197" s="94">
        <f>SUM(G194:G196)</f>
        <v>0</v>
      </c>
      <c r="H197" s="95"/>
      <c r="I197" s="96"/>
    </row>
    <row r="198" spans="1:33" s="102" customFormat="1" ht="12.75" customHeight="1" thickBot="1">
      <c r="A198" s="98"/>
      <c r="B198" s="150"/>
      <c r="C198" s="99"/>
      <c r="D198" s="99"/>
      <c r="E198" s="100"/>
      <c r="F198" s="100"/>
      <c r="G198" s="101"/>
      <c r="H198" s="95"/>
      <c r="I198" s="95"/>
    </row>
    <row r="199" spans="1:33" s="19" customFormat="1" ht="3.75" customHeight="1" thickBot="1">
      <c r="A199" s="33"/>
      <c r="B199" s="29"/>
      <c r="C199" s="29"/>
      <c r="D199" s="34"/>
      <c r="E199" s="35"/>
      <c r="F199" s="35"/>
      <c r="G199" s="36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</row>
    <row r="200" spans="1:33" s="8" customFormat="1" ht="31.5" customHeight="1" thickBot="1">
      <c r="A200" s="25"/>
      <c r="B200" s="151"/>
      <c r="C200" s="4" t="s">
        <v>9</v>
      </c>
      <c r="D200" s="4"/>
      <c r="E200" s="5"/>
      <c r="F200" s="6"/>
      <c r="G200" s="56">
        <f>G197+G191+G82</f>
        <v>0</v>
      </c>
      <c r="H200" s="7"/>
      <c r="I200" s="44"/>
      <c r="J200" s="44"/>
      <c r="K200" s="44"/>
      <c r="L200" s="44"/>
      <c r="M200" s="44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</row>
  </sheetData>
  <mergeCells count="5">
    <mergeCell ref="C4:E4"/>
    <mergeCell ref="F1:G1"/>
    <mergeCell ref="C1:E1"/>
    <mergeCell ref="C2:D2"/>
    <mergeCell ref="F2:G2"/>
  </mergeCells>
  <phoneticPr fontId="50" type="noConversion"/>
  <pageMargins left="0.47244094488188981" right="0.43307086614173229" top="0.78740157480314965" bottom="0.78740157480314965" header="0.31496062992125984" footer="0.31496062992125984"/>
  <pageSetup paperSize="9" scale="70" orientation="portrait" r:id="rId1"/>
  <headerFooter alignWithMargins="0">
    <oddFooter>&amp;L&amp;F
&amp;A&amp;C&amp;P/&amp;N</oddFooter>
  </headerFooter>
  <rowBreaks count="2" manualBreakCount="2">
    <brk id="34" max="6" man="1"/>
    <brk id="9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ZTI!Oblast_tisku</vt:lpstr>
    </vt:vector>
  </TitlesOfParts>
  <Company>Ahoj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Křížek</dc:creator>
  <cp:lastModifiedBy>Jeřábková Hana</cp:lastModifiedBy>
  <cp:lastPrinted>2021-12-16T10:00:32Z</cp:lastPrinted>
  <dcterms:created xsi:type="dcterms:W3CDTF">2003-01-25T22:00:39Z</dcterms:created>
  <dcterms:modified xsi:type="dcterms:W3CDTF">2022-01-03T08:42:46Z</dcterms:modified>
</cp:coreProperties>
</file>